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6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<sst xmlns="http://schemas.openxmlformats.org/spreadsheetml/2006/main" count="309" uniqueCount="108">
  <si>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</si>
  <si>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</si>
  <si>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</si>
  <si>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</si>
  <si>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</si>
  <si>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</si>
  <si>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</si>
  <si>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</si>
  <si>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</si>
  <si>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</si>
  <si>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</si>
  <si>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</si>
  <si>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</si>
  <si>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</si>
  <si>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Чехова</t>
  </si>
  <si>
    <t>335\4</t>
  </si>
  <si>
    <t>01.11.2012 г.</t>
  </si>
  <si>
    <t xml:space="preserve">Ремонт жилья </t>
  </si>
  <si>
    <t>Домофон</t>
  </si>
  <si>
    <t>Доп.статья ( 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</si>
  <si>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</si>
  <si>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</si>
  <si>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</si>
  <si>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</si>
  <si>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</si>
  <si>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</si>
  <si>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</si>
  <si>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</si>
  <si>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</si>
  <si>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</si>
  <si>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</si>
  <si>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</si>
  <si>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</si>
  <si>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</si>
  <si>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</si>
  <si>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Т/о домофона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</si>
  <si>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</si>
  <si>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</si>
  <si>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</si>
  <si>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</si>
  <si>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</si>
  <si>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</si>
  <si>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</si>
  <si>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Декабрь 2017 г</t>
  </si>
  <si>
    <t>Вид работ</t>
  </si>
  <si>
    <t>Место проведения работ</t>
  </si>
  <si>
    <t>Сумма</t>
  </si>
  <si>
    <t>смена трубопровода ф 110 мм ЦК</t>
  </si>
  <si>
    <t>Чехова 335/4</t>
  </si>
  <si>
    <t>кв. 80</t>
  </si>
  <si>
    <t>ИТОГО</t>
  </si>
  <si>
    <t>ВСЕГО</t>
  </si>
  <si>
    <t>Январь 2017 г.</t>
  </si>
  <si>
    <t>Т/о УУТЭ ЦО и ГВС</t>
  </si>
  <si>
    <t>Чехова, 335/4</t>
  </si>
  <si>
    <t>Т/о общедомовых приборов учета электроэнергии</t>
  </si>
  <si>
    <t>заделка подвальных окон</t>
  </si>
  <si>
    <t>ревизия теплообменника</t>
  </si>
  <si>
    <t>Февраль 2017 г.</t>
  </si>
  <si>
    <t>устранение непрогревов системы ЦО</t>
  </si>
  <si>
    <t>кв.43,46,49,52,55</t>
  </si>
  <si>
    <t>периодический осмотр вентканалов</t>
  </si>
  <si>
    <t>кв.1-4,6-9,11,14-16,20,23,27-29,33,37,42,44,45,48,50,51,53,56,58,59,61,62,66,67,70,74,76,78,79,80</t>
  </si>
  <si>
    <t>Март 2017</t>
  </si>
  <si>
    <t>осмотр вентиляционных каналов видеоаппаратурой и устранение завалов</t>
  </si>
  <si>
    <t>кв.22</t>
  </si>
  <si>
    <t>кв.24</t>
  </si>
  <si>
    <t>кв.29</t>
  </si>
  <si>
    <t>кв.43</t>
  </si>
  <si>
    <t>кв. 52</t>
  </si>
  <si>
    <t>прочистка внутреннего ливнестока</t>
  </si>
  <si>
    <t>обходы и осмотры подвала и инженерных коммуникаций</t>
  </si>
  <si>
    <t>Апрель 2017</t>
  </si>
  <si>
    <t>переодический осмотр вентиляционных каналов</t>
  </si>
  <si>
    <t>кв. 1,2,3,4,5,6,7,8,9,11,14,15,16,19,20,21,23,26,27,28,31,33,35,37,38,40,42,44,45,47,48,49,50,51,53,54,55,56,58,59,60,61,62,66,67,68,69,70,74,76,78,79,80</t>
  </si>
  <si>
    <t>кв.32</t>
  </si>
  <si>
    <t>слив воды из системы</t>
  </si>
  <si>
    <t>закрытие отопительного периода</t>
  </si>
  <si>
    <t>Май 2017</t>
  </si>
  <si>
    <t>Дезинсекция подвальных помещений</t>
  </si>
  <si>
    <t>благоустройство придомовой территории (окраска деревьев и бордюров)</t>
  </si>
  <si>
    <t>Июнь 2017 г</t>
  </si>
  <si>
    <t>гидравлические испытания внутридомовой системы ЦО</t>
  </si>
  <si>
    <t>Июль 2017 г</t>
  </si>
  <si>
    <t>ППР ВРУ</t>
  </si>
  <si>
    <t>Август 2017 г</t>
  </si>
  <si>
    <t>гидравлические испытания теплообменника Ф 159 мм длин 4 м, 2 секц.</t>
  </si>
  <si>
    <t>закурепление покрытий парапета из ОЦ стали</t>
  </si>
  <si>
    <t>Кв. 14</t>
  </si>
  <si>
    <t>ремонт ЩЭ (смена автомата)</t>
  </si>
  <si>
    <t>кв. 53, 77</t>
  </si>
  <si>
    <t>обрезка деревьев</t>
  </si>
  <si>
    <t>Сентябрь 2017 г</t>
  </si>
  <si>
    <t>промывка системы ЦО</t>
  </si>
  <si>
    <t xml:space="preserve">ремонт электроснабжения </t>
  </si>
  <si>
    <t>Подъезд № 1, 1- этаж, кв. 53,77.</t>
  </si>
  <si>
    <t>Октябрь 2017 г</t>
  </si>
  <si>
    <t>Ноябрь 2017 г</t>
  </si>
  <si>
    <t>осмотр вентиляционных каналов</t>
  </si>
  <si>
    <t>кв. 77,65,64,63,57,12</t>
  </si>
  <si>
    <t>ликвидация воздушных пробок в стояках, устранение непрогрева системы ЦО</t>
  </si>
  <si>
    <t>кв. 27,30,33,36,39</t>
  </si>
  <si>
    <t>смена трубопровода ф 32 мм</t>
  </si>
  <si>
    <t>кв. 3 ГВС п/п</t>
  </si>
  <si>
    <t>пусконаладочные работы УУТЭ</t>
  </si>
  <si>
    <t>подвал</t>
  </si>
  <si>
    <t>ремонт и поверка оборудования (ПРЭМ, ВКТ-7, КТСП — термопреобразователя)</t>
  </si>
  <si>
    <t>установка информационной таблички на жилом доме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</si>
</sst>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164" fontId="4" fillId="2" borderId="1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03">
          <cell r="E1303">
            <v>17264.39</v>
          </cell>
          <cell r="F1303">
            <v>220479.04</v>
          </cell>
          <cell r="G1303">
            <v>258227.21999999997</v>
          </cell>
          <cell r="H1303">
            <v>263639.83</v>
          </cell>
          <cell r="I1303">
            <v>6808.72</v>
          </cell>
          <cell r="J1303">
            <v>477310.15</v>
          </cell>
          <cell r="K1303">
            <v>11851.77999999997</v>
          </cell>
        </row>
        <row r="1304">
          <cell r="E1304">
            <v>0</v>
          </cell>
          <cell r="F1304">
            <v>-17617.79</v>
          </cell>
          <cell r="G1304">
            <v>0</v>
          </cell>
          <cell r="H1304">
            <v>0</v>
          </cell>
          <cell r="I1304">
            <v>0</v>
          </cell>
          <cell r="J1304">
            <v>-17617.79</v>
          </cell>
          <cell r="K1304">
            <v>0</v>
          </cell>
        </row>
        <row r="1305">
          <cell r="E1305">
            <v>0</v>
          </cell>
          <cell r="F1305">
            <v>11520</v>
          </cell>
          <cell r="G1305">
            <v>0</v>
          </cell>
          <cell r="H1305">
            <v>0</v>
          </cell>
          <cell r="I1305">
            <v>0</v>
          </cell>
          <cell r="J1305">
            <v>11520</v>
          </cell>
          <cell r="K1305">
            <v>0</v>
          </cell>
        </row>
        <row r="1306"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10">
          <cell r="E1310">
            <v>8444.37</v>
          </cell>
          <cell r="F1310">
            <v>-84155.4</v>
          </cell>
          <cell r="G1310">
            <v>88154.65000000002</v>
          </cell>
          <cell r="H1310">
            <v>90011.48</v>
          </cell>
          <cell r="I1310">
            <v>175055.01000000004</v>
          </cell>
          <cell r="J1310">
            <v>-169198.93000000005</v>
          </cell>
          <cell r="K1310">
            <v>6587.540000000023</v>
          </cell>
        </row>
        <row r="1311">
          <cell r="E1311">
            <v>5939.23</v>
          </cell>
          <cell r="F1311">
            <v>-5939.23</v>
          </cell>
          <cell r="G1311">
            <v>92040.87000000002</v>
          </cell>
          <cell r="H1311">
            <v>93979.51999999999</v>
          </cell>
          <cell r="I1311">
            <v>92040.87000000002</v>
          </cell>
          <cell r="J1311">
            <v>-4000.580000000031</v>
          </cell>
          <cell r="K1311">
            <v>4000.580000000031</v>
          </cell>
        </row>
        <row r="1312">
          <cell r="E1312">
            <v>810.85</v>
          </cell>
          <cell r="F1312">
            <v>-12564.6</v>
          </cell>
          <cell r="G1312">
            <v>30680.289999999994</v>
          </cell>
          <cell r="H1312">
            <v>31326.5</v>
          </cell>
          <cell r="I1312">
            <v>39680</v>
          </cell>
          <cell r="J1312">
            <v>-20918.1</v>
          </cell>
          <cell r="K1312">
            <v>164.63999999999214</v>
          </cell>
        </row>
        <row r="1313">
          <cell r="E1313">
            <v>674.43</v>
          </cell>
          <cell r="F1313">
            <v>2411.86</v>
          </cell>
          <cell r="G1313">
            <v>24544.23</v>
          </cell>
          <cell r="H1313">
            <v>25061.170000000002</v>
          </cell>
          <cell r="I1313">
            <v>23000.220000000005</v>
          </cell>
          <cell r="J1313">
            <v>4472.809999999998</v>
          </cell>
          <cell r="K1313">
            <v>157.48999999999796</v>
          </cell>
        </row>
        <row r="1314">
          <cell r="E1314">
            <v>428.31</v>
          </cell>
          <cell r="F1314">
            <v>-31344.73</v>
          </cell>
          <cell r="G1314">
            <v>5215.629999999999</v>
          </cell>
          <cell r="H1314">
            <v>5325.509999999999</v>
          </cell>
          <cell r="I1314">
            <v>15840</v>
          </cell>
          <cell r="J1314">
            <v>-41859.22</v>
          </cell>
          <cell r="K1314">
            <v>318.4300000000003</v>
          </cell>
        </row>
        <row r="1315">
          <cell r="E1315">
            <v>12.45</v>
          </cell>
          <cell r="F1315">
            <v>626.55</v>
          </cell>
          <cell r="G1315">
            <v>153.37</v>
          </cell>
          <cell r="H1315">
            <v>156.62</v>
          </cell>
          <cell r="I1315">
            <v>0</v>
          </cell>
          <cell r="J1315">
            <v>783.17</v>
          </cell>
          <cell r="K1315">
            <v>9.199999999999989</v>
          </cell>
        </row>
        <row r="1316">
          <cell r="E1316">
            <v>2801.08</v>
          </cell>
          <cell r="F1316">
            <v>-2801.08</v>
          </cell>
          <cell r="G1316">
            <v>48577.12999999999</v>
          </cell>
          <cell r="H1316">
            <v>49600.32</v>
          </cell>
          <cell r="I1316">
            <v>48577.12999999999</v>
          </cell>
          <cell r="J1316">
            <v>-1777.8899999999921</v>
          </cell>
          <cell r="K1316">
            <v>1777.8899999999921</v>
          </cell>
        </row>
        <row r="1317">
          <cell r="E1317">
            <v>1469.93</v>
          </cell>
          <cell r="F1317">
            <v>-27599.79</v>
          </cell>
          <cell r="G1317">
            <v>17896.84</v>
          </cell>
          <cell r="H1317">
            <v>18273.800000000003</v>
          </cell>
          <cell r="I1317">
            <v>38185.23068</v>
          </cell>
          <cell r="J1317">
            <v>-47511.22068</v>
          </cell>
          <cell r="K1317">
            <v>1092.9699999999975</v>
          </cell>
        </row>
        <row r="1318">
          <cell r="E1318">
            <v>382.27</v>
          </cell>
          <cell r="F1318">
            <v>-46718.26</v>
          </cell>
          <cell r="G1318">
            <v>4653.230000000001</v>
          </cell>
          <cell r="H1318">
            <v>4751.150000000001</v>
          </cell>
          <cell r="I1318">
            <v>5850.78</v>
          </cell>
          <cell r="J1318">
            <v>-47817.89</v>
          </cell>
          <cell r="K1318">
            <v>284.3500000000013</v>
          </cell>
        </row>
        <row r="1320">
          <cell r="E1320">
            <v>4819.77</v>
          </cell>
          <cell r="F1320">
            <v>-4817.22</v>
          </cell>
          <cell r="G1320">
            <v>76700.73</v>
          </cell>
          <cell r="H1320">
            <v>78213.43999999999</v>
          </cell>
          <cell r="I1320">
            <v>76700.73</v>
          </cell>
          <cell r="J1320">
            <v>-3304.5100000000093</v>
          </cell>
          <cell r="K1320">
            <v>3307.060000000012</v>
          </cell>
        </row>
        <row r="1321">
          <cell r="E1321">
            <v>228.87</v>
          </cell>
          <cell r="F1321">
            <v>-228.87</v>
          </cell>
          <cell r="G1321">
            <v>3564</v>
          </cell>
          <cell r="H1321">
            <v>3242.7400000000002</v>
          </cell>
          <cell r="I1321">
            <v>3564</v>
          </cell>
          <cell r="J1321">
            <v>-550.1299999999997</v>
          </cell>
          <cell r="K1321">
            <v>550.1299999999997</v>
          </cell>
        </row>
        <row r="1322">
          <cell r="E1322">
            <v>0</v>
          </cell>
          <cell r="F1322">
            <v>0</v>
          </cell>
          <cell r="G1322">
            <v>12320.729999999996</v>
          </cell>
          <cell r="H1322">
            <v>11914.909999999998</v>
          </cell>
          <cell r="I1322">
            <v>12320.729999999996</v>
          </cell>
          <cell r="J1322">
            <v>-405.8199999999979</v>
          </cell>
          <cell r="K1322">
            <v>405.8199999999979</v>
          </cell>
        </row>
        <row r="1323">
          <cell r="E1323">
            <v>0</v>
          </cell>
          <cell r="F1323">
            <v>0</v>
          </cell>
          <cell r="G1323">
            <v>37012.97</v>
          </cell>
          <cell r="H1323">
            <v>36357.86</v>
          </cell>
          <cell r="I1323">
            <v>37012.97</v>
          </cell>
          <cell r="J1323">
            <v>-655.1100000000006</v>
          </cell>
          <cell r="K1323">
            <v>655.1100000000006</v>
          </cell>
        </row>
        <row r="1324">
          <cell r="E1324">
            <v>80.69</v>
          </cell>
          <cell r="F1324">
            <v>-80.69</v>
          </cell>
          <cell r="G1324">
            <v>17897.580000000005</v>
          </cell>
          <cell r="H1324">
            <v>18054.370000000003</v>
          </cell>
          <cell r="I1324">
            <v>17897.580000000005</v>
          </cell>
          <cell r="J1324">
            <v>76.09999999999854</v>
          </cell>
          <cell r="K1324">
            <v>-76.09999999999854</v>
          </cell>
        </row>
        <row r="1325">
          <cell r="E1325">
            <v>6043.43</v>
          </cell>
          <cell r="F1325">
            <v>-6043.43</v>
          </cell>
          <cell r="G1325">
            <v>96131.45999999999</v>
          </cell>
          <cell r="H1325">
            <v>98064.84</v>
          </cell>
          <cell r="I1325">
            <v>96131.45999999999</v>
          </cell>
          <cell r="J1325">
            <v>-4110.049999999988</v>
          </cell>
          <cell r="K1325">
            <v>4110.049999999988</v>
          </cell>
        </row>
        <row r="1326">
          <cell r="E1326">
            <v>8287.74</v>
          </cell>
          <cell r="F1326">
            <v>-8287.74</v>
          </cell>
          <cell r="G1326">
            <v>127834.54000000001</v>
          </cell>
          <cell r="H1326">
            <v>130440.76999999997</v>
          </cell>
          <cell r="I1326">
            <v>127834.54000000001</v>
          </cell>
          <cell r="J1326">
            <v>-5681.510000000038</v>
          </cell>
          <cell r="K1326">
            <v>5681.510000000024</v>
          </cell>
        </row>
        <row r="1327">
          <cell r="E1327">
            <v>7189.45</v>
          </cell>
          <cell r="F1327">
            <v>-7189.45</v>
          </cell>
          <cell r="G1327">
            <v>111471.6</v>
          </cell>
          <cell r="H1327">
            <v>113737.34999999999</v>
          </cell>
          <cell r="I1327">
            <v>111471.6</v>
          </cell>
          <cell r="J1327">
            <v>-4923.700000000012</v>
          </cell>
          <cell r="K1327">
            <v>4923.700000000012</v>
          </cell>
        </row>
        <row r="1328">
          <cell r="E1328">
            <v>2857.21</v>
          </cell>
          <cell r="F1328">
            <v>-2857.21</v>
          </cell>
          <cell r="G1328">
            <v>50111.02000000002</v>
          </cell>
          <cell r="H1328">
            <v>50942.840000000004</v>
          </cell>
          <cell r="I1328">
            <v>50111.02000000002</v>
          </cell>
          <cell r="J1328">
            <v>-2025.390000000014</v>
          </cell>
          <cell r="K1328">
            <v>2025.390000000014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workbookViewId="0" topLeftCell="A1">
      <selection activeCell="F37" sqref="F37"/>
    </sheetView>
  </sheetViews>
  <sheetFormatPr defaultColWidth="12.57421875" defaultRowHeight="12.75"/>
  <cols>
    <col min="1" max="1" width="12.28125" style="0" customWidth="1"/>
    <col min="2" max="2" width="11.140625" style="0" customWidth="1"/>
    <col min="3" max="3" width="8.140625" style="0" customWidth="1"/>
    <col min="4" max="4" width="0" style="0" hidden="1" customWidth="1"/>
    <col min="5" max="5" width="18.57421875" style="0" customWidth="1"/>
    <col min="6" max="6" width="19.00390625" style="0" customWidth="1"/>
    <col min="7" max="7" width="16.00390625" style="0" customWidth="1"/>
    <col min="8" max="8" width="14.28125" style="0" customWidth="1"/>
    <col min="9" max="9" width="20.00390625" style="0" customWidth="1"/>
    <col min="10" max="10" width="18.140625" style="0" customWidth="1"/>
    <col min="11" max="11" width="16.00390625" style="0" customWidth="1"/>
    <col min="12" max="12" width="18.57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41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40</v>
      </c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2</v>
      </c>
      <c r="B6" s="3"/>
      <c r="C6" s="3"/>
      <c r="D6" s="3" t="s">
        <v>17</v>
      </c>
      <c r="E6" s="4">
        <f>'[1]Лицевые счета домов свод'!E1303</f>
        <v>17264.39</v>
      </c>
      <c r="F6" s="4">
        <f>'[1]Лицевые счета домов свод'!F1303</f>
        <v>220479.04</v>
      </c>
      <c r="G6" s="4">
        <f>'[1]Лицевые счета домов свод'!G1303</f>
        <v>258227.21999999997</v>
      </c>
      <c r="H6" s="4">
        <f>'[1]Лицевые счета домов свод'!H1303</f>
        <v>263639.83</v>
      </c>
      <c r="I6" s="4">
        <f>'[1]Лицевые счета домов свод'!I1303</f>
        <v>6808.72</v>
      </c>
      <c r="J6" s="4">
        <f>'[1]Лицевые счета домов свод'!J1303</f>
        <v>477310.15</v>
      </c>
      <c r="K6" s="4">
        <f>'[1]Лицевые счета домов свод'!K1303</f>
        <v>11851.77999999997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свод'!E1304</f>
        <v>0</v>
      </c>
      <c r="F7" s="4">
        <f>'[1]Лицевые счета домов свод'!F1304</f>
        <v>-17617.79</v>
      </c>
      <c r="G7" s="4">
        <f>'[1]Лицевые счета домов свод'!G1304</f>
        <v>0</v>
      </c>
      <c r="H7" s="4">
        <f>'[1]Лицевые счета домов свод'!H1304</f>
        <v>0</v>
      </c>
      <c r="I7" s="4">
        <f>'[1]Лицевые счета домов свод'!I1304</f>
        <v>0</v>
      </c>
      <c r="J7" s="4">
        <f>'[1]Лицевые счета домов свод'!J1304</f>
        <v>-17617.79</v>
      </c>
      <c r="K7" s="4">
        <f>'[1]Лицевые счета домов свод'!K1304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свод'!E1305</f>
        <v>0</v>
      </c>
      <c r="F8" s="4">
        <f>'[1]Лицевые счета домов свод'!F1305</f>
        <v>11520</v>
      </c>
      <c r="G8" s="4">
        <f>'[1]Лицевые счета домов свод'!G1305</f>
        <v>0</v>
      </c>
      <c r="H8" s="4">
        <f>'[1]Лицевые счета домов свод'!H1305</f>
        <v>0</v>
      </c>
      <c r="I8" s="4">
        <f>'[1]Лицевые счета домов свод'!I1305</f>
        <v>0</v>
      </c>
      <c r="J8" s="4">
        <f>'[1]Лицевые счета домов свод'!J1305</f>
        <v>11520</v>
      </c>
      <c r="K8" s="4">
        <f>'[1]Лицевые счета домов свод'!K1305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свод'!E1306</f>
        <v>0</v>
      </c>
      <c r="F9" s="4">
        <f>'[1]Лицевые счета домов свод'!F1306</f>
        <v>0</v>
      </c>
      <c r="G9" s="4">
        <f>'[1]Лицевые счета домов свод'!G1306</f>
        <v>0</v>
      </c>
      <c r="H9" s="4">
        <f>'[1]Лицевые счета домов свод'!H1306</f>
        <v>0</v>
      </c>
      <c r="I9" s="4">
        <f>'[1]Лицевые счета домов свод'!I1306</f>
        <v>0</v>
      </c>
      <c r="J9" s="4">
        <f>'[1]Лицевые счета домов свод'!J1306</f>
        <v>0</v>
      </c>
      <c r="K9" s="4">
        <f>'[1]Лицевые счета домов свод'!K1306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свод'!E1307</f>
        <v>0</v>
      </c>
      <c r="F10" s="4">
        <f>'[1]Лицевые счета домов свод'!F1307</f>
        <v>0</v>
      </c>
      <c r="G10" s="4">
        <f>'[1]Лицевые счета домов свод'!G1307</f>
        <v>0</v>
      </c>
      <c r="H10" s="4">
        <f>'[1]Лицевые счета домов свод'!H1307</f>
        <v>0</v>
      </c>
      <c r="I10" s="4">
        <f>'[1]Лицевые счета домов свод'!I1307</f>
        <v>0</v>
      </c>
      <c r="J10" s="4">
        <f>'[1]Лицевые счета домов свод'!J1307</f>
        <v>0</v>
      </c>
      <c r="K10" s="4">
        <f>'[1]Лицевые счета домов свод'!K1307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свод'!E1308</f>
        <v>0</v>
      </c>
      <c r="F11" s="4">
        <f>'[1]Лицевые счета домов свод'!F1308</f>
        <v>0</v>
      </c>
      <c r="G11" s="4">
        <f>'[1]Лицевые счета домов свод'!G1308</f>
        <v>0</v>
      </c>
      <c r="H11" s="4">
        <f>'[1]Лицевые счета домов свод'!H1308</f>
        <v>0</v>
      </c>
      <c r="I11" s="4">
        <f>'[1]Лицевые счета домов свод'!I1308</f>
        <v>0</v>
      </c>
      <c r="J11" s="4">
        <f>'[1]Лицевые счета домов свод'!J1308</f>
        <v>0</v>
      </c>
      <c r="K11" s="4">
        <f>'[1]Лицевые счета домов свод'!K1308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17264.39</v>
      </c>
      <c r="F12" s="4">
        <f>SUM(F6:F11)</f>
        <v>214381.25</v>
      </c>
      <c r="G12" s="4">
        <f>SUM(G6:G11)</f>
        <v>258227.21999999997</v>
      </c>
      <c r="H12" s="4">
        <f>SUM(H6:H11)</f>
        <v>263639.83</v>
      </c>
      <c r="I12" s="4">
        <f>SUM(I6:I11)</f>
        <v>6808.72</v>
      </c>
      <c r="J12" s="4">
        <f>SUM(J6:J11)</f>
        <v>471212.36000000004</v>
      </c>
      <c r="K12" s="4">
        <f>SUM(K6:K11)</f>
        <v>11851.77999999997</v>
      </c>
      <c r="L12" s="3"/>
    </row>
    <row r="13" spans="1:12" s="2" customFormat="1" ht="12.75" hidden="1">
      <c r="A13" s="3"/>
      <c r="B13" s="3"/>
      <c r="C13" s="3"/>
      <c r="D13" s="8" t="s">
        <v>24</v>
      </c>
      <c r="E13" s="4">
        <f>'[1]Лицевые счета домов свод'!E1310</f>
        <v>8444.37</v>
      </c>
      <c r="F13" s="4">
        <f>'[1]Лицевые счета домов свод'!F1310</f>
        <v>-84155.4</v>
      </c>
      <c r="G13" s="4">
        <f>'[1]Лицевые счета домов свод'!G1310</f>
        <v>88154.65000000002</v>
      </c>
      <c r="H13" s="4">
        <f>'[1]Лицевые счета домов свод'!H1310</f>
        <v>90011.48</v>
      </c>
      <c r="I13" s="4">
        <f>'[1]Лицевые счета домов свод'!I1310</f>
        <v>175055.01000000004</v>
      </c>
      <c r="J13" s="4">
        <f>'[1]Лицевые счета домов свод'!J1310</f>
        <v>-169198.93000000005</v>
      </c>
      <c r="K13" s="4">
        <f>'[1]Лицевые счета домов свод'!K1310</f>
        <v>6587.540000000023</v>
      </c>
      <c r="L13" s="3"/>
    </row>
    <row r="14" spans="1:12" s="2" customFormat="1" ht="12.75" hidden="1">
      <c r="A14" s="3"/>
      <c r="B14" s="3"/>
      <c r="C14" s="3"/>
      <c r="D14" s="8" t="s">
        <v>25</v>
      </c>
      <c r="E14" s="4">
        <f>'[1]Лицевые счета домов свод'!E1311</f>
        <v>5939.23</v>
      </c>
      <c r="F14" s="4">
        <f>'[1]Лицевые счета домов свод'!F1311</f>
        <v>-5939.23</v>
      </c>
      <c r="G14" s="4">
        <f>'[1]Лицевые счета домов свод'!G1311</f>
        <v>92040.87000000002</v>
      </c>
      <c r="H14" s="4">
        <f>'[1]Лицевые счета домов свод'!H1311</f>
        <v>93979.51999999999</v>
      </c>
      <c r="I14" s="4">
        <f>'[1]Лицевые счета домов свод'!I1311</f>
        <v>92040.87000000002</v>
      </c>
      <c r="J14" s="4">
        <f>'[1]Лицевые счета домов свод'!J1311</f>
        <v>-4000.580000000031</v>
      </c>
      <c r="K14" s="4">
        <f>'[1]Лицевые счета домов свод'!K1311</f>
        <v>4000.580000000031</v>
      </c>
      <c r="L14" s="3"/>
    </row>
    <row r="15" spans="1:12" s="2" customFormat="1" ht="12.75" hidden="1">
      <c r="A15" s="3"/>
      <c r="B15" s="3"/>
      <c r="C15" s="3"/>
      <c r="D15" s="8" t="s">
        <v>26</v>
      </c>
      <c r="E15" s="4">
        <f>'[1]Лицевые счета домов свод'!E1312</f>
        <v>810.85</v>
      </c>
      <c r="F15" s="4">
        <f>'[1]Лицевые счета домов свод'!F1312</f>
        <v>-12564.6</v>
      </c>
      <c r="G15" s="4">
        <f>'[1]Лицевые счета домов свод'!G1312</f>
        <v>30680.289999999994</v>
      </c>
      <c r="H15" s="4">
        <f>'[1]Лицевые счета домов свод'!H1312</f>
        <v>31326.5</v>
      </c>
      <c r="I15" s="4">
        <f>'[1]Лицевые счета домов свод'!I1312</f>
        <v>39680</v>
      </c>
      <c r="J15" s="4">
        <f>'[1]Лицевые счета домов свод'!J1312</f>
        <v>-20918.1</v>
      </c>
      <c r="K15" s="4">
        <f>'[1]Лицевые счета домов свод'!K1312</f>
        <v>164.63999999999214</v>
      </c>
      <c r="L15" s="3"/>
    </row>
    <row r="16" spans="1:12" s="2" customFormat="1" ht="12.75" hidden="1">
      <c r="A16" s="3"/>
      <c r="B16" s="3"/>
      <c r="C16" s="3"/>
      <c r="D16" s="8" t="s">
        <v>27</v>
      </c>
      <c r="E16" s="4">
        <f>'[1]Лицевые счета домов свод'!E1313</f>
        <v>674.43</v>
      </c>
      <c r="F16" s="4">
        <f>'[1]Лицевые счета домов свод'!F1313</f>
        <v>2411.86</v>
      </c>
      <c r="G16" s="4">
        <f>'[1]Лицевые счета домов свод'!G1313</f>
        <v>24544.23</v>
      </c>
      <c r="H16" s="4">
        <f>'[1]Лицевые счета домов свод'!H1313</f>
        <v>25061.170000000002</v>
      </c>
      <c r="I16" s="4">
        <f>'[1]Лицевые счета домов свод'!I1313</f>
        <v>23000.220000000005</v>
      </c>
      <c r="J16" s="4">
        <f>'[1]Лицевые счета домов свод'!J1313</f>
        <v>4472.809999999998</v>
      </c>
      <c r="K16" s="4">
        <f>'[1]Лицевые счета домов свод'!K1313</f>
        <v>157.48999999999796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свод'!E1314</f>
        <v>428.31</v>
      </c>
      <c r="F17" s="4">
        <f>'[1]Лицевые счета домов свод'!F1314</f>
        <v>-31344.73</v>
      </c>
      <c r="G17" s="4">
        <f>'[1]Лицевые счета домов свод'!G1314</f>
        <v>5215.629999999999</v>
      </c>
      <c r="H17" s="4">
        <f>'[1]Лицевые счета домов свод'!H1314</f>
        <v>5325.509999999999</v>
      </c>
      <c r="I17" s="4">
        <f>'[1]Лицевые счета домов свод'!I1314</f>
        <v>15840</v>
      </c>
      <c r="J17" s="4">
        <f>'[1]Лицевые счета домов свод'!J1314</f>
        <v>-41859.22</v>
      </c>
      <c r="K17" s="4">
        <f>'[1]Лицевые счета домов свод'!K1314</f>
        <v>318.4300000000003</v>
      </c>
      <c r="L17" s="3"/>
    </row>
    <row r="18" spans="1:12" s="2" customFormat="1" ht="12.75" hidden="1">
      <c r="A18" s="3"/>
      <c r="B18" s="3"/>
      <c r="C18" s="3"/>
      <c r="D18" s="8" t="s">
        <v>29</v>
      </c>
      <c r="E18" s="4">
        <f>'[1]Лицевые счета домов свод'!E1315</f>
        <v>12.45</v>
      </c>
      <c r="F18" s="4">
        <f>'[1]Лицевые счета домов свод'!F1315</f>
        <v>626.55</v>
      </c>
      <c r="G18" s="4">
        <f>'[1]Лицевые счета домов свод'!G1315</f>
        <v>153.37</v>
      </c>
      <c r="H18" s="4">
        <f>'[1]Лицевые счета домов свод'!H1315</f>
        <v>156.62</v>
      </c>
      <c r="I18" s="4">
        <f>'[1]Лицевые счета домов свод'!I1315</f>
        <v>0</v>
      </c>
      <c r="J18" s="4">
        <f>'[1]Лицевые счета домов свод'!J1315</f>
        <v>783.17</v>
      </c>
      <c r="K18" s="4">
        <f>'[1]Лицевые счета домов свод'!K1315</f>
        <v>9.199999999999989</v>
      </c>
      <c r="L18" s="3"/>
    </row>
    <row r="19" spans="1:12" s="2" customFormat="1" ht="12.75" hidden="1">
      <c r="A19" s="3"/>
      <c r="B19" s="3"/>
      <c r="C19" s="3"/>
      <c r="D19" s="8" t="s">
        <v>30</v>
      </c>
      <c r="E19" s="4">
        <f>'[1]Лицевые счета домов свод'!E1316</f>
        <v>2801.08</v>
      </c>
      <c r="F19" s="4">
        <f>'[1]Лицевые счета домов свод'!F1316</f>
        <v>-2801.08</v>
      </c>
      <c r="G19" s="4">
        <f>'[1]Лицевые счета домов свод'!G1316</f>
        <v>48577.12999999999</v>
      </c>
      <c r="H19" s="4">
        <f>'[1]Лицевые счета домов свод'!H1316</f>
        <v>49600.32</v>
      </c>
      <c r="I19" s="4">
        <f>'[1]Лицевые счета домов свод'!I1316</f>
        <v>48577.12999999999</v>
      </c>
      <c r="J19" s="4">
        <f>'[1]Лицевые счета домов свод'!J1316</f>
        <v>-1777.8899999999921</v>
      </c>
      <c r="K19" s="4">
        <f>'[1]Лицевые счета домов свод'!K1316</f>
        <v>1777.8899999999921</v>
      </c>
      <c r="L19" s="3"/>
    </row>
    <row r="20" spans="1:12" s="2" customFormat="1" ht="12.75" hidden="1">
      <c r="A20" s="3"/>
      <c r="B20" s="3"/>
      <c r="C20" s="3"/>
      <c r="D20" s="8" t="s">
        <v>31</v>
      </c>
      <c r="E20" s="4">
        <f>'[1]Лицевые счета домов свод'!E1317</f>
        <v>1469.93</v>
      </c>
      <c r="F20" s="4">
        <f>'[1]Лицевые счета домов свод'!F1317</f>
        <v>-27599.79</v>
      </c>
      <c r="G20" s="4">
        <f>'[1]Лицевые счета домов свод'!G1317</f>
        <v>17896.84</v>
      </c>
      <c r="H20" s="4">
        <f>'[1]Лицевые счета домов свод'!H1317</f>
        <v>18273.800000000003</v>
      </c>
      <c r="I20" s="4">
        <f>'[1]Лицевые счета домов свод'!I1317</f>
        <v>38185.23068</v>
      </c>
      <c r="J20" s="4">
        <f>'[1]Лицевые счета домов свод'!J1317</f>
        <v>-47511.22068</v>
      </c>
      <c r="K20" s="4">
        <f>'[1]Лицевые счета домов свод'!K1317</f>
        <v>1092.9699999999975</v>
      </c>
      <c r="L20" s="3"/>
    </row>
    <row r="21" spans="1:12" s="2" customFormat="1" ht="12.75" hidden="1">
      <c r="A21" s="3"/>
      <c r="B21" s="3"/>
      <c r="C21" s="3"/>
      <c r="D21" s="8" t="s">
        <v>32</v>
      </c>
      <c r="E21" s="4">
        <f>'[1]Лицевые счета домов свод'!E1318</f>
        <v>382.27</v>
      </c>
      <c r="F21" s="4">
        <f>'[1]Лицевые счета домов свод'!F1318</f>
        <v>-46718.26</v>
      </c>
      <c r="G21" s="4">
        <f>'[1]Лицевые счета домов свод'!G1318</f>
        <v>4653.230000000001</v>
      </c>
      <c r="H21" s="4">
        <f>'[1]Лицевые счета домов свод'!H1318</f>
        <v>4751.150000000001</v>
      </c>
      <c r="I21" s="4">
        <f>'[1]Лицевые счета домов свод'!I1318</f>
        <v>5850.78</v>
      </c>
      <c r="J21" s="4">
        <f>'[1]Лицевые счета домов свод'!J1318</f>
        <v>-47817.89</v>
      </c>
      <c r="K21" s="4">
        <f>'[1]Лицевые счета домов свод'!K1318</f>
        <v>284.3500000000013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20962.920000000002</v>
      </c>
      <c r="F22" s="4">
        <f>SUM(F13:F21)</f>
        <v>-208084.68</v>
      </c>
      <c r="G22" s="4">
        <f>SUM(G13:G21)</f>
        <v>311916.24000000005</v>
      </c>
      <c r="H22" s="4">
        <f>SUM(H13:H21)</f>
        <v>318486.07</v>
      </c>
      <c r="I22" s="9">
        <f>SUM(I13:I21)</f>
        <v>438229.24068000005</v>
      </c>
      <c r="J22" s="9">
        <f>SUM(J13:J21)</f>
        <v>-327827.8506800001</v>
      </c>
      <c r="K22" s="4">
        <f>SUM(K13:K21)</f>
        <v>14393.090000000035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свод'!E1320</f>
        <v>4819.77</v>
      </c>
      <c r="F23" s="4">
        <f>'[1]Лицевые счета домов свод'!F1320</f>
        <v>-4817.22</v>
      </c>
      <c r="G23" s="4">
        <f>'[1]Лицевые счета домов свод'!G1320</f>
        <v>76700.73</v>
      </c>
      <c r="H23" s="4">
        <f>'[1]Лицевые счета домов свод'!H1320</f>
        <v>78213.43999999999</v>
      </c>
      <c r="I23" s="4">
        <f>'[1]Лицевые счета домов свод'!I1320</f>
        <v>76700.73</v>
      </c>
      <c r="J23" s="4">
        <f>'[1]Лицевые счета домов свод'!J1320</f>
        <v>-3304.5100000000093</v>
      </c>
      <c r="K23" s="4">
        <f>'[1]Лицевые счета домов свод'!K1320</f>
        <v>3307.060000000012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свод'!E1321</f>
        <v>228.87</v>
      </c>
      <c r="F24" s="4">
        <f>'[1]Лицевые счета домов свод'!F1321</f>
        <v>-228.87</v>
      </c>
      <c r="G24" s="4">
        <f>'[1]Лицевые счета домов свод'!G1321</f>
        <v>3564</v>
      </c>
      <c r="H24" s="4">
        <f>'[1]Лицевые счета домов свод'!H1321</f>
        <v>3242.7400000000002</v>
      </c>
      <c r="I24" s="4">
        <f>'[1]Лицевые счета домов свод'!I1321</f>
        <v>3564</v>
      </c>
      <c r="J24" s="4">
        <f>'[1]Лицевые счета домов свод'!J1321</f>
        <v>-550.1299999999997</v>
      </c>
      <c r="K24" s="4">
        <f>'[1]Лицевые счета домов свод'!K1321</f>
        <v>550.1299999999997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свод'!E1322</f>
        <v>0</v>
      </c>
      <c r="F25" s="4">
        <f>'[1]Лицевые счета домов свод'!F1322</f>
        <v>0</v>
      </c>
      <c r="G25" s="4">
        <f>'[1]Лицевые счета домов свод'!G1322</f>
        <v>12320.729999999996</v>
      </c>
      <c r="H25" s="4">
        <f>'[1]Лицевые счета домов свод'!H1322</f>
        <v>11914.909999999998</v>
      </c>
      <c r="I25" s="4">
        <f>'[1]Лицевые счета домов свод'!I1322</f>
        <v>12320.729999999996</v>
      </c>
      <c r="J25" s="4">
        <f>'[1]Лицевые счета домов свод'!J1322</f>
        <v>-405.8199999999979</v>
      </c>
      <c r="K25" s="4">
        <f>'[1]Лицевые счета домов свод'!K1322</f>
        <v>405.8199999999979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свод'!E1323</f>
        <v>0</v>
      </c>
      <c r="F26" s="4">
        <f>'[1]Лицевые счета домов свод'!F1323</f>
        <v>0</v>
      </c>
      <c r="G26" s="4">
        <f>'[1]Лицевые счета домов свод'!G1323</f>
        <v>37012.97</v>
      </c>
      <c r="H26" s="4">
        <f>'[1]Лицевые счета домов свод'!H1323</f>
        <v>36357.86</v>
      </c>
      <c r="I26" s="4">
        <f>'[1]Лицевые счета домов свод'!I1323</f>
        <v>37012.97</v>
      </c>
      <c r="J26" s="4">
        <f>'[1]Лицевые счета домов свод'!J1323</f>
        <v>-655.1100000000006</v>
      </c>
      <c r="K26" s="4">
        <f>'[1]Лицевые счета домов свод'!K1323</f>
        <v>655.1100000000006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свод'!E1324</f>
        <v>80.69</v>
      </c>
      <c r="F27" s="4">
        <f>'[1]Лицевые счета домов свод'!F1324</f>
        <v>-80.69</v>
      </c>
      <c r="G27" s="4">
        <f>'[1]Лицевые счета домов свод'!G1324</f>
        <v>17897.580000000005</v>
      </c>
      <c r="H27" s="4">
        <f>'[1]Лицевые счета домов свод'!H1324</f>
        <v>18054.370000000003</v>
      </c>
      <c r="I27" s="4">
        <f>'[1]Лицевые счета домов свод'!I1324</f>
        <v>17897.580000000005</v>
      </c>
      <c r="J27" s="4">
        <f>'[1]Лицевые счета домов свод'!J1324</f>
        <v>76.09999999999854</v>
      </c>
      <c r="K27" s="4">
        <f>'[1]Лицевые счета домов свод'!K1324</f>
        <v>-76.09999999999854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свод'!E1325</f>
        <v>6043.43</v>
      </c>
      <c r="F28" s="4">
        <f>'[1]Лицевые счета домов свод'!F1325</f>
        <v>-6043.43</v>
      </c>
      <c r="G28" s="4">
        <f>'[1]Лицевые счета домов свод'!G1325</f>
        <v>96131.45999999999</v>
      </c>
      <c r="H28" s="4">
        <f>'[1]Лицевые счета домов свод'!H1325</f>
        <v>98064.84</v>
      </c>
      <c r="I28" s="4">
        <f>'[1]Лицевые счета домов свод'!I1325</f>
        <v>96131.45999999999</v>
      </c>
      <c r="J28" s="4">
        <f>'[1]Лицевые счета домов свод'!J1325</f>
        <v>-4110.049999999988</v>
      </c>
      <c r="K28" s="4">
        <f>'[1]Лицевые счета домов свод'!K1325</f>
        <v>4110.049999999988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свод'!E1326</f>
        <v>8287.74</v>
      </c>
      <c r="F29" s="4">
        <f>'[1]Лицевые счета домов свод'!F1326</f>
        <v>-8287.74</v>
      </c>
      <c r="G29" s="4">
        <f>'[1]Лицевые счета домов свод'!G1326</f>
        <v>127834.54000000001</v>
      </c>
      <c r="H29" s="4">
        <f>'[1]Лицевые счета домов свод'!H1326</f>
        <v>130440.76999999997</v>
      </c>
      <c r="I29" s="4">
        <f>'[1]Лицевые счета домов свод'!I1326</f>
        <v>127834.54000000001</v>
      </c>
      <c r="J29" s="4">
        <f>'[1]Лицевые счета домов свод'!J1326</f>
        <v>-5681.510000000038</v>
      </c>
      <c r="K29" s="4">
        <f>'[1]Лицевые счета домов свод'!K1326</f>
        <v>5681.510000000024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свод'!E1327</f>
        <v>7189.45</v>
      </c>
      <c r="F30" s="4">
        <f>'[1]Лицевые счета домов свод'!F1327</f>
        <v>-7189.45</v>
      </c>
      <c r="G30" s="4">
        <f>'[1]Лицевые счета домов свод'!G1327</f>
        <v>111471.6</v>
      </c>
      <c r="H30" s="4">
        <f>'[1]Лицевые счета домов свод'!H1327</f>
        <v>113737.34999999999</v>
      </c>
      <c r="I30" s="4">
        <f>'[1]Лицевые счета домов свод'!I1327</f>
        <v>111471.6</v>
      </c>
      <c r="J30" s="4">
        <f>'[1]Лицевые счета домов свод'!J1327</f>
        <v>-4923.700000000012</v>
      </c>
      <c r="K30" s="4">
        <f>'[1]Лицевые счета домов свод'!K1327</f>
        <v>4923.700000000012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свод'!E1328</f>
        <v>2857.21</v>
      </c>
      <c r="F31" s="4">
        <f>'[1]Лицевые счета домов свод'!F1328</f>
        <v>-2857.21</v>
      </c>
      <c r="G31" s="4">
        <f>'[1]Лицевые счета домов свод'!G1328</f>
        <v>50111.02000000002</v>
      </c>
      <c r="H31" s="4">
        <f>'[1]Лицевые счета домов свод'!H1328</f>
        <v>50942.840000000004</v>
      </c>
      <c r="I31" s="4">
        <f>'[1]Лицевые счета домов свод'!I1328</f>
        <v>50111.02000000002</v>
      </c>
      <c r="J31" s="4">
        <f>'[1]Лицевые счета домов свод'!J1328</f>
        <v>-2025.390000000014</v>
      </c>
      <c r="K31" s="4">
        <f>'[1]Лицевые счета домов свод'!K1328</f>
        <v>2025.390000000014</v>
      </c>
      <c r="L31" s="3"/>
    </row>
    <row r="32" spans="1:12" s="2" customFormat="1" ht="12.75">
      <c r="A32" s="3">
        <v>40</v>
      </c>
      <c r="B32" s="5" t="s">
        <v>14</v>
      </c>
      <c r="C32" s="7" t="s">
        <v>15</v>
      </c>
      <c r="D32" s="3"/>
      <c r="E32" s="4">
        <f>SUM(E23:E31)+E12+E22</f>
        <v>67734.47</v>
      </c>
      <c r="F32" s="4">
        <f>SUM(F23:F31)+F12+F22</f>
        <v>-23208.03999999998</v>
      </c>
      <c r="G32" s="4">
        <f>SUM(G23:G31)+G12+G22</f>
        <v>1103188.09</v>
      </c>
      <c r="H32" s="4">
        <f>SUM(H23:H31)+H12+H22</f>
        <v>1123095.02</v>
      </c>
      <c r="I32" s="9">
        <f>SUM(I23:I31)+I12+I22</f>
        <v>978082.59068</v>
      </c>
      <c r="J32" s="9">
        <f>SUM(J23:J31)+J12+J22</f>
        <v>121804.3893199999</v>
      </c>
      <c r="K32" s="9">
        <f>SUM(K23:K31)+K12+K22</f>
        <v>47827.54000000005</v>
      </c>
      <c r="L32" s="5" t="s">
        <v>16</v>
      </c>
    </row>
    <row r="33" s="2" customFormat="1" ht="12.75"/>
    <row r="34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workbookViewId="0" topLeftCell="A1">
      <selection activeCell="D56" sqref="D56"/>
    </sheetView>
  </sheetViews>
  <sheetFormatPr defaultColWidth="12.57421875" defaultRowHeight="12.75"/>
  <cols>
    <col min="1" max="1" width="7.8515625" style="0" customWidth="1"/>
    <col min="2" max="2" width="45.140625" style="0" customWidth="1"/>
    <col min="3" max="3" width="23.8515625" style="0" customWidth="1"/>
    <col min="4" max="4" width="40.57421875" style="0" customWidth="1"/>
    <col min="5" max="5" width="23.7109375" style="0" customWidth="1"/>
    <col min="6" max="16384" width="11.57421875" style="0" customWidth="1"/>
  </cols>
  <sheetData>
    <row r="1" spans="1:5" s="2" customFormat="1" ht="12.75">
      <c r="A1" s="10" t="s">
        <v>43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44</v>
      </c>
      <c r="C2" s="10" t="s">
        <v>2</v>
      </c>
      <c r="D2" s="10" t="s">
        <v>45</v>
      </c>
      <c r="E2" s="10" t="s">
        <v>46</v>
      </c>
    </row>
    <row r="3" spans="1:5" s="2" customFormat="1" ht="12.75">
      <c r="A3" s="5">
        <v>1</v>
      </c>
      <c r="B3" s="5" t="s">
        <v>47</v>
      </c>
      <c r="C3" s="5" t="s">
        <v>48</v>
      </c>
      <c r="D3" s="5" t="s">
        <v>49</v>
      </c>
      <c r="E3" s="5">
        <v>6808.72</v>
      </c>
    </row>
    <row r="4" spans="1:5" s="2" customFormat="1" ht="12.75" hidden="1">
      <c r="A4" s="5">
        <v>2</v>
      </c>
      <c r="B4" s="11"/>
      <c r="C4" s="11"/>
      <c r="D4" s="10"/>
      <c r="E4" s="10"/>
    </row>
    <row r="5" spans="1:5" s="2" customFormat="1" ht="12.75" hidden="1">
      <c r="A5" s="5">
        <v>3</v>
      </c>
      <c r="B5" s="11"/>
      <c r="C5" s="11"/>
      <c r="D5" s="10"/>
      <c r="E5" s="10"/>
    </row>
    <row r="6" spans="1:5" s="2" customFormat="1" ht="12.75" hidden="1">
      <c r="A6" s="5">
        <v>4</v>
      </c>
      <c r="B6" s="11"/>
      <c r="C6" s="11"/>
      <c r="D6" s="10"/>
      <c r="E6" s="10"/>
    </row>
    <row r="7" spans="1:5" s="2" customFormat="1" ht="14.25" customHeight="1" hidden="1">
      <c r="A7" s="5">
        <v>5</v>
      </c>
      <c r="B7" s="11"/>
      <c r="C7" s="11"/>
      <c r="D7" s="10"/>
      <c r="E7" s="10"/>
    </row>
    <row r="8" spans="1:5" s="2" customFormat="1" ht="12.75" hidden="1">
      <c r="A8" s="5"/>
      <c r="B8" s="5" t="s">
        <v>50</v>
      </c>
      <c r="C8" s="5"/>
      <c r="D8" s="5"/>
      <c r="E8" s="5">
        <f>E4+E5+E6+E3+E7</f>
        <v>6808.72</v>
      </c>
    </row>
    <row r="9" spans="1:5" s="2" customFormat="1" ht="12.75" hidden="1">
      <c r="A9" s="10"/>
      <c r="B9" s="10"/>
      <c r="C9" s="10"/>
      <c r="D9" s="10"/>
      <c r="E9" s="10"/>
    </row>
    <row r="10" spans="1:5" s="2" customFormat="1" ht="12.75" hidden="1">
      <c r="A10" s="11" t="s">
        <v>1</v>
      </c>
      <c r="B10" s="10" t="s">
        <v>44</v>
      </c>
      <c r="C10" s="10" t="s">
        <v>2</v>
      </c>
      <c r="D10" s="10" t="s">
        <v>45</v>
      </c>
      <c r="E10" s="10" t="s">
        <v>46</v>
      </c>
    </row>
    <row r="11" spans="1:5" s="2" customFormat="1" ht="12.75" hidden="1">
      <c r="A11" s="5">
        <v>1</v>
      </c>
      <c r="B11" s="11"/>
      <c r="C11" s="11"/>
      <c r="D11" s="11"/>
      <c r="E11" s="11"/>
    </row>
    <row r="12" spans="1:5" s="2" customFormat="1" ht="12.75" hidden="1">
      <c r="A12" s="5">
        <v>2</v>
      </c>
      <c r="B12" s="11"/>
      <c r="C12" s="11"/>
      <c r="D12" s="11"/>
      <c r="E12" s="11"/>
    </row>
    <row r="13" spans="1:5" s="2" customFormat="1" ht="12.75" hidden="1">
      <c r="A13" s="5">
        <v>3</v>
      </c>
      <c r="B13" s="11"/>
      <c r="C13" s="11"/>
      <c r="D13" s="11"/>
      <c r="E13" s="11"/>
    </row>
    <row r="14" spans="1:5" s="2" customFormat="1" ht="12.75" hidden="1">
      <c r="A14" s="5"/>
      <c r="B14" s="5" t="s">
        <v>50</v>
      </c>
      <c r="C14" s="5"/>
      <c r="D14" s="5"/>
      <c r="E14" s="5">
        <f>E11+E12+E13</f>
        <v>0</v>
      </c>
    </row>
    <row r="15" spans="1:5" s="2" customFormat="1" ht="12.75" hidden="1">
      <c r="A15" s="10"/>
      <c r="B15" s="10"/>
      <c r="C15" s="10"/>
      <c r="D15" s="10"/>
      <c r="E15" s="10"/>
    </row>
    <row r="16" spans="1:5" s="2" customFormat="1" ht="12.75" hidden="1">
      <c r="A16" s="11" t="s">
        <v>1</v>
      </c>
      <c r="B16" s="10" t="s">
        <v>44</v>
      </c>
      <c r="C16" s="10" t="s">
        <v>2</v>
      </c>
      <c r="D16" s="10" t="s">
        <v>45</v>
      </c>
      <c r="E16" s="10" t="s">
        <v>46</v>
      </c>
    </row>
    <row r="17" spans="1:5" s="2" customFormat="1" ht="12.75" hidden="1">
      <c r="A17" s="5">
        <v>1</v>
      </c>
      <c r="B17" s="11"/>
      <c r="C17" s="11"/>
      <c r="D17" s="11"/>
      <c r="E17" s="11"/>
    </row>
    <row r="18" spans="1:5" s="2" customFormat="1" ht="12.75" hidden="1">
      <c r="A18" s="5">
        <v>2</v>
      </c>
      <c r="B18" s="11"/>
      <c r="C18" s="11"/>
      <c r="D18" s="11"/>
      <c r="E18" s="11"/>
    </row>
    <row r="19" spans="1:5" s="2" customFormat="1" ht="12.75" hidden="1">
      <c r="A19" s="5"/>
      <c r="B19" s="5" t="s">
        <v>50</v>
      </c>
      <c r="C19" s="5"/>
      <c r="D19" s="5"/>
      <c r="E19" s="5">
        <f>E17+E18</f>
        <v>0</v>
      </c>
    </row>
    <row r="20" spans="1:5" s="2" customFormat="1" ht="12.75" hidden="1">
      <c r="A20" s="10"/>
      <c r="B20" s="10"/>
      <c r="C20" s="10"/>
      <c r="D20" s="10"/>
      <c r="E20" s="10"/>
    </row>
    <row r="21" spans="1:5" s="2" customFormat="1" ht="12.75" hidden="1">
      <c r="A21" s="11" t="s">
        <v>1</v>
      </c>
      <c r="B21" s="10" t="s">
        <v>44</v>
      </c>
      <c r="C21" s="10" t="s">
        <v>2</v>
      </c>
      <c r="D21" s="10" t="s">
        <v>45</v>
      </c>
      <c r="E21" s="10" t="s">
        <v>46</v>
      </c>
    </row>
    <row r="22" spans="1:5" s="2" customFormat="1" ht="12.75" hidden="1">
      <c r="A22" s="5">
        <v>1</v>
      </c>
      <c r="B22" s="11"/>
      <c r="C22" s="11"/>
      <c r="D22" s="11"/>
      <c r="E22" s="11"/>
    </row>
    <row r="23" spans="1:5" s="2" customFormat="1" ht="12.75" hidden="1">
      <c r="A23" s="5">
        <v>2</v>
      </c>
      <c r="B23" s="11"/>
      <c r="C23" s="11"/>
      <c r="D23" s="11"/>
      <c r="E23" s="11"/>
    </row>
    <row r="24" spans="1:5" s="2" customFormat="1" ht="12.75" hidden="1">
      <c r="A24" s="5"/>
      <c r="B24" s="5" t="s">
        <v>50</v>
      </c>
      <c r="C24" s="5"/>
      <c r="D24" s="5"/>
      <c r="E24" s="5">
        <f>E22</f>
        <v>0</v>
      </c>
    </row>
    <row r="25" spans="1:5" s="2" customFormat="1" ht="12.75" hidden="1">
      <c r="A25" s="12"/>
      <c r="B25" s="12"/>
      <c r="C25" s="12"/>
      <c r="D25" s="12"/>
      <c r="E25" s="12"/>
    </row>
    <row r="26" spans="1:5" s="2" customFormat="1" ht="12.75" hidden="1">
      <c r="A26" s="10"/>
      <c r="B26" s="10"/>
      <c r="C26" s="10"/>
      <c r="D26" s="10"/>
      <c r="E26" s="10"/>
    </row>
    <row r="27" spans="1:5" s="2" customFormat="1" ht="12.75" hidden="1">
      <c r="A27" s="11" t="s">
        <v>1</v>
      </c>
      <c r="B27" s="10" t="s">
        <v>44</v>
      </c>
      <c r="C27" s="10" t="s">
        <v>2</v>
      </c>
      <c r="D27" s="10" t="s">
        <v>45</v>
      </c>
      <c r="E27" s="10" t="s">
        <v>46</v>
      </c>
    </row>
    <row r="28" spans="1:5" s="2" customFormat="1" ht="12.75" hidden="1">
      <c r="A28" s="5">
        <v>1</v>
      </c>
      <c r="B28" s="11"/>
      <c r="C28" s="11"/>
      <c r="D28" s="11"/>
      <c r="E28" s="11"/>
    </row>
    <row r="29" spans="1:5" s="2" customFormat="1" ht="12.75" hidden="1">
      <c r="A29" s="5">
        <v>2</v>
      </c>
      <c r="B29" s="11"/>
      <c r="C29" s="11"/>
      <c r="D29" s="11"/>
      <c r="E29" s="11"/>
    </row>
    <row r="30" spans="1:5" s="2" customFormat="1" ht="12.75" hidden="1">
      <c r="A30" s="5"/>
      <c r="B30" s="5" t="s">
        <v>50</v>
      </c>
      <c r="C30" s="5"/>
      <c r="D30" s="5"/>
      <c r="E30" s="5">
        <f>E28</f>
        <v>0</v>
      </c>
    </row>
    <row r="31" spans="1:5" s="2" customFormat="1" ht="12.75" hidden="1">
      <c r="A31" s="12"/>
      <c r="B31" s="12"/>
      <c r="C31" s="12"/>
      <c r="D31" s="12"/>
      <c r="E31" s="12"/>
    </row>
    <row r="32" spans="1:5" s="2" customFormat="1" ht="12.75" hidden="1">
      <c r="A32" s="10"/>
      <c r="B32" s="10"/>
      <c r="C32" s="10"/>
      <c r="D32" s="10"/>
      <c r="E32" s="10"/>
    </row>
    <row r="33" spans="1:5" s="2" customFormat="1" ht="12.75" hidden="1">
      <c r="A33" s="11" t="s">
        <v>1</v>
      </c>
      <c r="B33" s="10" t="s">
        <v>44</v>
      </c>
      <c r="C33" s="10" t="s">
        <v>2</v>
      </c>
      <c r="D33" s="10" t="s">
        <v>45</v>
      </c>
      <c r="E33" s="10" t="s">
        <v>46</v>
      </c>
    </row>
    <row r="34" spans="1:5" s="2" customFormat="1" ht="12.75" hidden="1">
      <c r="A34" s="5">
        <v>1</v>
      </c>
      <c r="B34" s="11"/>
      <c r="C34" s="11"/>
      <c r="D34" s="11"/>
      <c r="E34" s="11"/>
    </row>
    <row r="35" spans="1:5" s="2" customFormat="1" ht="12.75" hidden="1">
      <c r="A35" s="5">
        <v>2</v>
      </c>
      <c r="B35" s="11"/>
      <c r="C35" s="11"/>
      <c r="D35" s="11"/>
      <c r="E35" s="11"/>
    </row>
    <row r="36" spans="1:5" s="2" customFormat="1" ht="12.75" hidden="1">
      <c r="A36" s="5"/>
      <c r="B36" s="5" t="s">
        <v>50</v>
      </c>
      <c r="C36" s="5"/>
      <c r="D36" s="5"/>
      <c r="E36" s="5">
        <f>E34</f>
        <v>0</v>
      </c>
    </row>
    <row r="37" spans="1:5" s="2" customFormat="1" ht="12.75" hidden="1">
      <c r="A37" s="12"/>
      <c r="B37" s="12"/>
      <c r="C37" s="12"/>
      <c r="D37" s="12"/>
      <c r="E37" s="12"/>
    </row>
    <row r="38" spans="1:5" s="2" customFormat="1" ht="12.75" hidden="1">
      <c r="A38" s="10"/>
      <c r="B38" s="10"/>
      <c r="C38" s="10"/>
      <c r="D38" s="10"/>
      <c r="E38" s="10"/>
    </row>
    <row r="39" spans="1:5" s="2" customFormat="1" ht="12.75" hidden="1">
      <c r="A39" s="11" t="s">
        <v>1</v>
      </c>
      <c r="B39" s="10" t="s">
        <v>44</v>
      </c>
      <c r="C39" s="10" t="s">
        <v>2</v>
      </c>
      <c r="D39" s="10" t="s">
        <v>45</v>
      </c>
      <c r="E39" s="10" t="s">
        <v>46</v>
      </c>
    </row>
    <row r="40" spans="1:5" s="2" customFormat="1" ht="12.75" hidden="1">
      <c r="A40" s="5">
        <v>1</v>
      </c>
      <c r="B40" s="11"/>
      <c r="C40" s="11"/>
      <c r="D40" s="11"/>
      <c r="E40" s="11"/>
    </row>
    <row r="41" spans="1:5" s="2" customFormat="1" ht="12.75" hidden="1">
      <c r="A41" s="5">
        <v>2</v>
      </c>
      <c r="B41" s="11"/>
      <c r="C41" s="11"/>
      <c r="D41" s="11"/>
      <c r="E41" s="11"/>
    </row>
    <row r="42" spans="1:5" s="2" customFormat="1" ht="12.75" hidden="1">
      <c r="A42" s="5"/>
      <c r="B42" s="5" t="s">
        <v>50</v>
      </c>
      <c r="C42" s="5"/>
      <c r="D42" s="5"/>
      <c r="E42" s="5">
        <f>E40+E41</f>
        <v>0</v>
      </c>
    </row>
    <row r="43" spans="1:5" s="2" customFormat="1" ht="12.75" hidden="1">
      <c r="A43" s="12"/>
      <c r="B43" s="12"/>
      <c r="C43" s="12"/>
      <c r="D43" s="12"/>
      <c r="E43" s="12"/>
    </row>
    <row r="44" spans="1:5" s="2" customFormat="1" ht="12.75" hidden="1">
      <c r="A44" s="12"/>
      <c r="B44" s="12"/>
      <c r="C44" s="12"/>
      <c r="D44" s="12"/>
      <c r="E44" s="12"/>
    </row>
    <row r="45" spans="1:5" s="2" customFormat="1" ht="12.75" hidden="1">
      <c r="A45" s="12"/>
      <c r="B45" s="12"/>
      <c r="C45" s="12"/>
      <c r="D45" s="12"/>
      <c r="E45" s="12"/>
    </row>
    <row r="46" spans="1:5" s="2" customFormat="1" ht="12.75" hidden="1">
      <c r="A46" s="12"/>
      <c r="B46" s="12" t="s">
        <v>51</v>
      </c>
      <c r="C46" s="12"/>
      <c r="D46" s="12"/>
      <c r="E46" s="12">
        <f>E8+E14+E19+E24+E30+E36+E42</f>
        <v>6808.72</v>
      </c>
    </row>
    <row r="47" spans="1:5" s="2" customFormat="1" ht="12.75">
      <c r="A47" s="12"/>
      <c r="B47" s="12"/>
      <c r="C47" s="12"/>
      <c r="D47" s="12"/>
      <c r="E47" s="12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sheetProtection selectLockedCells="1" selectUnlockedCells="1"/>
  <mergeCells count="7">
    <mergeCell ref="A1:E1"/>
    <mergeCell ref="A9:E9"/>
    <mergeCell ref="A15:E15"/>
    <mergeCell ref="A20:E20"/>
    <mergeCell ref="A26:E26"/>
    <mergeCell ref="A32:E32"/>
    <mergeCell ref="A38:E3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90" zoomScaleNormal="90" workbookViewId="0" topLeftCell="A1">
      <selection activeCell="F10" sqref="F10"/>
    </sheetView>
  </sheetViews>
  <sheetFormatPr defaultColWidth="12.57421875" defaultRowHeight="12.75"/>
  <cols>
    <col min="1" max="1" width="8.421875" style="14" customWidth="1"/>
    <col min="2" max="2" width="32.8515625" style="15" customWidth="1"/>
    <col min="3" max="3" width="26.00390625" style="14" customWidth="1"/>
    <col min="4" max="4" width="38.421875" style="14" customWidth="1"/>
    <col min="5" max="5" width="17.28125" style="14" customWidth="1"/>
    <col min="6" max="16384" width="11.57421875" style="14" customWidth="1"/>
  </cols>
  <sheetData>
    <row r="1" spans="1:5" s="16" customFormat="1" ht="12.75" customHeight="1">
      <c r="A1" s="11" t="s">
        <v>52</v>
      </c>
      <c r="B1" s="11"/>
      <c r="C1" s="11"/>
      <c r="D1" s="11"/>
      <c r="E1" s="11"/>
    </row>
    <row r="2" spans="1:5" s="16" customFormat="1" ht="12.75">
      <c r="A2" s="11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16" customFormat="1" ht="12.75">
      <c r="A3" s="6">
        <v>1</v>
      </c>
      <c r="B3" s="6" t="s">
        <v>53</v>
      </c>
      <c r="C3" s="6" t="s">
        <v>54</v>
      </c>
      <c r="D3" s="6"/>
      <c r="E3" s="6">
        <v>1703.72</v>
      </c>
    </row>
    <row r="4" spans="1:5" s="16" customFormat="1" ht="12.75">
      <c r="A4" s="6">
        <v>2</v>
      </c>
      <c r="B4" s="6" t="s">
        <v>55</v>
      </c>
      <c r="C4" s="11" t="s">
        <v>54</v>
      </c>
      <c r="D4" s="11"/>
      <c r="E4" s="11">
        <v>212.965</v>
      </c>
    </row>
    <row r="5" spans="1:5" s="16" customFormat="1" ht="12.75">
      <c r="A5" s="6">
        <v>3</v>
      </c>
      <c r="B5" s="11" t="s">
        <v>56</v>
      </c>
      <c r="C5" s="11" t="s">
        <v>54</v>
      </c>
      <c r="D5" s="11"/>
      <c r="E5" s="11">
        <v>990.91</v>
      </c>
    </row>
    <row r="6" spans="1:5" s="16" customFormat="1" ht="12.75">
      <c r="A6" s="6">
        <v>4</v>
      </c>
      <c r="B6" s="11" t="s">
        <v>57</v>
      </c>
      <c r="C6" s="11" t="s">
        <v>54</v>
      </c>
      <c r="D6" s="11"/>
      <c r="E6" s="11">
        <v>13790.06</v>
      </c>
    </row>
    <row r="7" spans="1:5" s="16" customFormat="1" ht="12.75" hidden="1">
      <c r="A7" s="6"/>
      <c r="B7" s="6" t="s">
        <v>50</v>
      </c>
      <c r="C7" s="6"/>
      <c r="D7" s="6"/>
      <c r="E7" s="6">
        <f>E4+E5+E3+E6</f>
        <v>16697.655</v>
      </c>
    </row>
    <row r="8" spans="1:5" s="16" customFormat="1" ht="12.75" hidden="1">
      <c r="A8" s="8"/>
      <c r="B8" s="17"/>
      <c r="C8" s="8"/>
      <c r="D8" s="8"/>
      <c r="E8" s="8"/>
    </row>
    <row r="9" spans="1:5" s="16" customFormat="1" ht="12.75" customHeight="1">
      <c r="A9" s="11" t="s">
        <v>58</v>
      </c>
      <c r="B9" s="11"/>
      <c r="C9" s="11"/>
      <c r="D9" s="11"/>
      <c r="E9" s="11"/>
    </row>
    <row r="10" spans="1:5" s="16" customFormat="1" ht="12.75">
      <c r="A10" s="11" t="s">
        <v>1</v>
      </c>
      <c r="B10" s="11" t="s">
        <v>44</v>
      </c>
      <c r="C10" s="11" t="s">
        <v>2</v>
      </c>
      <c r="D10" s="11" t="s">
        <v>45</v>
      </c>
      <c r="E10" s="11" t="s">
        <v>46</v>
      </c>
    </row>
    <row r="11" spans="1:5" s="16" customFormat="1" ht="12.75">
      <c r="A11" s="6">
        <v>1</v>
      </c>
      <c r="B11" s="6" t="s">
        <v>53</v>
      </c>
      <c r="C11" s="6" t="s">
        <v>54</v>
      </c>
      <c r="D11" s="6"/>
      <c r="E11" s="6">
        <v>1703.72</v>
      </c>
    </row>
    <row r="12" spans="1:5" s="16" customFormat="1" ht="12.75">
      <c r="A12" s="6">
        <v>2</v>
      </c>
      <c r="B12" s="6" t="s">
        <v>55</v>
      </c>
      <c r="C12" s="11" t="s">
        <v>54</v>
      </c>
      <c r="D12" s="11"/>
      <c r="E12" s="11">
        <v>212.965</v>
      </c>
    </row>
    <row r="13" spans="1:5" s="16" customFormat="1" ht="12.75">
      <c r="A13" s="6">
        <v>3</v>
      </c>
      <c r="B13" s="11" t="s">
        <v>59</v>
      </c>
      <c r="C13" s="11" t="s">
        <v>54</v>
      </c>
      <c r="D13" s="11" t="s">
        <v>60</v>
      </c>
      <c r="E13" s="11">
        <v>5512.12</v>
      </c>
    </row>
    <row r="14" spans="1:5" s="16" customFormat="1" ht="12.75">
      <c r="A14" s="6"/>
      <c r="B14" s="11" t="s">
        <v>61</v>
      </c>
      <c r="C14" s="11" t="s">
        <v>54</v>
      </c>
      <c r="D14" s="11" t="s">
        <v>62</v>
      </c>
      <c r="E14" s="11">
        <v>6010</v>
      </c>
    </row>
    <row r="15" spans="1:5" s="16" customFormat="1" ht="12.75" hidden="1">
      <c r="A15" s="6"/>
      <c r="B15" s="6" t="s">
        <v>50</v>
      </c>
      <c r="C15" s="6"/>
      <c r="D15" s="6"/>
      <c r="E15" s="6">
        <f>E11+E12+E13+E14</f>
        <v>13438.805</v>
      </c>
    </row>
    <row r="16" spans="1:5" s="16" customFormat="1" ht="12.75" hidden="1">
      <c r="A16" s="6"/>
      <c r="B16" s="6"/>
      <c r="C16" s="6"/>
      <c r="D16" s="6"/>
      <c r="E16" s="6"/>
    </row>
    <row r="17" spans="1:5" s="19" customFormat="1" ht="12.75" customHeight="1">
      <c r="A17" s="18" t="s">
        <v>63</v>
      </c>
      <c r="B17" s="18"/>
      <c r="C17" s="18"/>
      <c r="D17" s="18"/>
      <c r="E17" s="18"/>
    </row>
    <row r="18" spans="1:5" s="16" customFormat="1" ht="12.75">
      <c r="A18" s="11" t="s">
        <v>1</v>
      </c>
      <c r="B18" s="11" t="s">
        <v>44</v>
      </c>
      <c r="C18" s="11" t="s">
        <v>2</v>
      </c>
      <c r="D18" s="11" t="s">
        <v>45</v>
      </c>
      <c r="E18" s="11" t="s">
        <v>46</v>
      </c>
    </row>
    <row r="19" spans="1:5" s="16" customFormat="1" ht="12.75">
      <c r="A19" s="6">
        <v>1</v>
      </c>
      <c r="B19" s="6" t="s">
        <v>64</v>
      </c>
      <c r="C19" s="6" t="s">
        <v>54</v>
      </c>
      <c r="D19" s="6" t="s">
        <v>65</v>
      </c>
      <c r="E19" s="6">
        <v>3290</v>
      </c>
    </row>
    <row r="20" spans="1:5" s="16" customFormat="1" ht="12.75">
      <c r="A20" s="6">
        <v>2</v>
      </c>
      <c r="B20" s="6" t="s">
        <v>64</v>
      </c>
      <c r="C20" s="11" t="s">
        <v>54</v>
      </c>
      <c r="D20" s="11" t="s">
        <v>66</v>
      </c>
      <c r="E20" s="11">
        <v>3095</v>
      </c>
    </row>
    <row r="21" spans="1:5" s="16" customFormat="1" ht="12.75">
      <c r="A21" s="6">
        <v>3</v>
      </c>
      <c r="B21" s="6" t="s">
        <v>64</v>
      </c>
      <c r="C21" s="6" t="s">
        <v>54</v>
      </c>
      <c r="D21" s="6" t="s">
        <v>67</v>
      </c>
      <c r="E21" s="6">
        <v>6890</v>
      </c>
    </row>
    <row r="22" spans="1:5" s="16" customFormat="1" ht="12.75">
      <c r="A22" s="6">
        <v>4</v>
      </c>
      <c r="B22" s="6" t="s">
        <v>64</v>
      </c>
      <c r="C22" s="6" t="s">
        <v>54</v>
      </c>
      <c r="D22" s="6" t="s">
        <v>68</v>
      </c>
      <c r="E22" s="6">
        <v>3875</v>
      </c>
    </row>
    <row r="23" spans="1:5" s="16" customFormat="1" ht="12.75">
      <c r="A23" s="6">
        <v>5</v>
      </c>
      <c r="B23" s="6" t="s">
        <v>64</v>
      </c>
      <c r="C23" s="6" t="s">
        <v>54</v>
      </c>
      <c r="D23" s="6" t="s">
        <v>69</v>
      </c>
      <c r="E23" s="6">
        <v>3680</v>
      </c>
    </row>
    <row r="24" spans="1:5" s="16" customFormat="1" ht="12.75">
      <c r="A24" s="6">
        <v>6</v>
      </c>
      <c r="B24" s="6" t="s">
        <v>53</v>
      </c>
      <c r="C24" s="6" t="s">
        <v>54</v>
      </c>
      <c r="D24" s="6"/>
      <c r="E24" s="6">
        <v>1703.72</v>
      </c>
    </row>
    <row r="25" spans="1:5" s="16" customFormat="1" ht="12.75">
      <c r="A25" s="6">
        <v>7</v>
      </c>
      <c r="B25" s="6" t="s">
        <v>55</v>
      </c>
      <c r="C25" s="11" t="s">
        <v>54</v>
      </c>
      <c r="D25" s="11"/>
      <c r="E25" s="11">
        <v>212.965</v>
      </c>
    </row>
    <row r="26" spans="1:5" s="16" customFormat="1" ht="12.75">
      <c r="A26" s="6">
        <v>8</v>
      </c>
      <c r="B26" s="6" t="s">
        <v>70</v>
      </c>
      <c r="C26" s="11" t="s">
        <v>54</v>
      </c>
      <c r="D26" s="11"/>
      <c r="E26" s="11">
        <v>6338.12</v>
      </c>
    </row>
    <row r="27" spans="1:5" s="16" customFormat="1" ht="12.75">
      <c r="A27" s="6">
        <v>9</v>
      </c>
      <c r="B27" s="6" t="s">
        <v>71</v>
      </c>
      <c r="C27" s="11" t="s">
        <v>54</v>
      </c>
      <c r="D27" s="11"/>
      <c r="E27" s="11">
        <v>6406.44</v>
      </c>
    </row>
    <row r="28" spans="1:5" s="16" customFormat="1" ht="12.75" hidden="1">
      <c r="A28" s="6"/>
      <c r="B28" s="6" t="s">
        <v>50</v>
      </c>
      <c r="C28" s="6"/>
      <c r="D28" s="6"/>
      <c r="E28" s="6">
        <f>E20+E19+E21+E22+E23+E24+E25+E26+E27</f>
        <v>35491.245</v>
      </c>
    </row>
    <row r="29" spans="1:5" s="16" customFormat="1" ht="12.75" hidden="1">
      <c r="A29" s="6"/>
      <c r="B29" s="6"/>
      <c r="C29" s="6"/>
      <c r="D29" s="6"/>
      <c r="E29" s="6"/>
    </row>
    <row r="30" spans="1:5" s="19" customFormat="1" ht="12.75" customHeight="1">
      <c r="A30" s="18" t="s">
        <v>72</v>
      </c>
      <c r="B30" s="18"/>
      <c r="C30" s="18"/>
      <c r="D30" s="18"/>
      <c r="E30" s="18"/>
    </row>
    <row r="31" spans="1:5" s="16" customFormat="1" ht="12.75">
      <c r="A31" s="11"/>
      <c r="B31" s="11" t="s">
        <v>44</v>
      </c>
      <c r="C31" s="11" t="s">
        <v>2</v>
      </c>
      <c r="D31" s="11" t="s">
        <v>45</v>
      </c>
      <c r="E31" s="11" t="s">
        <v>46</v>
      </c>
    </row>
    <row r="32" spans="1:5" s="16" customFormat="1" ht="12.75">
      <c r="A32" s="6">
        <v>1</v>
      </c>
      <c r="B32" s="6" t="s">
        <v>73</v>
      </c>
      <c r="C32" s="6" t="s">
        <v>54</v>
      </c>
      <c r="D32" s="6" t="s">
        <v>74</v>
      </c>
      <c r="E32" s="6">
        <v>8300</v>
      </c>
    </row>
    <row r="33" spans="1:5" s="16" customFormat="1" ht="12.75">
      <c r="A33" s="6">
        <v>2</v>
      </c>
      <c r="B33" s="6" t="s">
        <v>73</v>
      </c>
      <c r="C33" s="11" t="s">
        <v>54</v>
      </c>
      <c r="D33" s="11" t="s">
        <v>75</v>
      </c>
      <c r="E33" s="11">
        <v>3290</v>
      </c>
    </row>
    <row r="34" spans="1:5" s="16" customFormat="1" ht="12.75">
      <c r="A34" s="6">
        <v>3</v>
      </c>
      <c r="B34" s="11" t="s">
        <v>76</v>
      </c>
      <c r="C34" s="11" t="s">
        <v>54</v>
      </c>
      <c r="D34" s="11" t="s">
        <v>77</v>
      </c>
      <c r="E34" s="11">
        <v>1962.34</v>
      </c>
    </row>
    <row r="35" spans="1:5" s="16" customFormat="1" ht="12.75">
      <c r="A35" s="6">
        <v>4</v>
      </c>
      <c r="B35" s="6" t="s">
        <v>53</v>
      </c>
      <c r="C35" s="6" t="s">
        <v>54</v>
      </c>
      <c r="D35" s="6"/>
      <c r="E35" s="6">
        <v>1703.72</v>
      </c>
    </row>
    <row r="36" spans="1:5" s="16" customFormat="1" ht="12.75">
      <c r="A36" s="6">
        <v>5</v>
      </c>
      <c r="B36" s="6" t="s">
        <v>55</v>
      </c>
      <c r="C36" s="11" t="s">
        <v>54</v>
      </c>
      <c r="D36" s="11"/>
      <c r="E36" s="11">
        <v>212.965</v>
      </c>
    </row>
    <row r="37" spans="1:5" s="16" customFormat="1" ht="12.75" hidden="1">
      <c r="A37" s="6">
        <v>6</v>
      </c>
      <c r="B37" s="11"/>
      <c r="C37" s="11"/>
      <c r="D37" s="11"/>
      <c r="E37" s="11"/>
    </row>
    <row r="38" spans="1:5" s="16" customFormat="1" ht="12.75" hidden="1">
      <c r="A38" s="6"/>
      <c r="B38" s="6" t="s">
        <v>50</v>
      </c>
      <c r="C38" s="6"/>
      <c r="D38" s="6"/>
      <c r="E38" s="6">
        <f>E32+E33+E34+E35+E36+E37</f>
        <v>15469.025</v>
      </c>
    </row>
    <row r="39" spans="1:5" s="16" customFormat="1" ht="12.75" hidden="1">
      <c r="A39" s="6"/>
      <c r="B39" s="6"/>
      <c r="C39" s="6"/>
      <c r="D39" s="6"/>
      <c r="E39" s="6"/>
    </row>
    <row r="40" spans="1:5" s="19" customFormat="1" ht="12.75" customHeight="1">
      <c r="A40" s="18" t="s">
        <v>78</v>
      </c>
      <c r="B40" s="18"/>
      <c r="C40" s="18"/>
      <c r="D40" s="18"/>
      <c r="E40" s="18"/>
    </row>
    <row r="41" spans="1:5" s="16" customFormat="1" ht="12.75">
      <c r="A41" s="11" t="s">
        <v>1</v>
      </c>
      <c r="B41" s="11" t="s">
        <v>44</v>
      </c>
      <c r="C41" s="11" t="s">
        <v>2</v>
      </c>
      <c r="D41" s="11" t="s">
        <v>45</v>
      </c>
      <c r="E41" s="11" t="s">
        <v>46</v>
      </c>
    </row>
    <row r="42" spans="1:5" s="16" customFormat="1" ht="12.75">
      <c r="A42" s="6">
        <v>1</v>
      </c>
      <c r="B42" s="6" t="s">
        <v>55</v>
      </c>
      <c r="C42" s="11" t="s">
        <v>54</v>
      </c>
      <c r="D42" s="11"/>
      <c r="E42" s="11">
        <v>212.965</v>
      </c>
    </row>
    <row r="43" spans="1:5" s="16" customFormat="1" ht="12.75">
      <c r="A43" s="6">
        <v>2</v>
      </c>
      <c r="B43" s="6" t="s">
        <v>79</v>
      </c>
      <c r="C43" s="11" t="s">
        <v>54</v>
      </c>
      <c r="D43" s="11"/>
      <c r="E43" s="11">
        <v>5280</v>
      </c>
    </row>
    <row r="44" spans="1:5" s="16" customFormat="1" ht="12.75">
      <c r="A44" s="6">
        <v>3</v>
      </c>
      <c r="B44" s="6" t="s">
        <v>53</v>
      </c>
      <c r="C44" s="6" t="s">
        <v>54</v>
      </c>
      <c r="D44" s="6"/>
      <c r="E44" s="6">
        <v>1703.72</v>
      </c>
    </row>
    <row r="45" spans="1:5" s="16" customFormat="1" ht="12.75">
      <c r="A45" s="6">
        <v>4</v>
      </c>
      <c r="B45" s="11" t="s">
        <v>80</v>
      </c>
      <c r="C45" s="11" t="s">
        <v>54</v>
      </c>
      <c r="D45" s="11"/>
      <c r="E45" s="11">
        <v>1962.67</v>
      </c>
    </row>
    <row r="46" spans="1:5" s="16" customFormat="1" ht="12.75" hidden="1">
      <c r="A46" s="6">
        <v>5</v>
      </c>
      <c r="B46" s="11"/>
      <c r="C46" s="11"/>
      <c r="D46" s="11"/>
      <c r="E46" s="11"/>
    </row>
    <row r="47" spans="1:5" s="16" customFormat="1" ht="12.75" hidden="1">
      <c r="A47" s="6"/>
      <c r="B47" s="6" t="s">
        <v>50</v>
      </c>
      <c r="C47" s="6"/>
      <c r="D47" s="6"/>
      <c r="E47" s="6">
        <f>E43+E44+E45+E42+E46</f>
        <v>9159.355</v>
      </c>
    </row>
    <row r="48" spans="1:5" s="16" customFormat="1" ht="12.75" hidden="1">
      <c r="A48" s="6"/>
      <c r="B48" s="6"/>
      <c r="C48" s="6"/>
      <c r="D48" s="6"/>
      <c r="E48" s="6"/>
    </row>
    <row r="49" spans="1:5" s="16" customFormat="1" ht="12.75" customHeight="1">
      <c r="A49" s="11" t="s">
        <v>81</v>
      </c>
      <c r="B49" s="11"/>
      <c r="C49" s="11"/>
      <c r="D49" s="11"/>
      <c r="E49" s="11"/>
    </row>
    <row r="50" spans="1:5" s="16" customFormat="1" ht="12.75">
      <c r="A50" s="11" t="s">
        <v>1</v>
      </c>
      <c r="B50" s="11" t="s">
        <v>44</v>
      </c>
      <c r="C50" s="11" t="s">
        <v>2</v>
      </c>
      <c r="D50" s="11" t="s">
        <v>45</v>
      </c>
      <c r="E50" s="11" t="s">
        <v>46</v>
      </c>
    </row>
    <row r="51" spans="1:5" s="16" customFormat="1" ht="12.75">
      <c r="A51" s="6">
        <v>1</v>
      </c>
      <c r="B51" s="6" t="s">
        <v>55</v>
      </c>
      <c r="C51" s="11" t="s">
        <v>54</v>
      </c>
      <c r="D51" s="11"/>
      <c r="E51" s="11">
        <v>212.965</v>
      </c>
    </row>
    <row r="52" spans="1:5" s="16" customFormat="1" ht="12.75">
      <c r="A52" s="6">
        <v>2</v>
      </c>
      <c r="B52" s="6" t="s">
        <v>79</v>
      </c>
      <c r="C52" s="11" t="s">
        <v>54</v>
      </c>
      <c r="D52" s="11"/>
      <c r="E52" s="11">
        <v>5280</v>
      </c>
    </row>
    <row r="53" spans="1:5" s="16" customFormat="1" ht="12.75">
      <c r="A53" s="6">
        <v>3</v>
      </c>
      <c r="B53" s="6" t="s">
        <v>53</v>
      </c>
      <c r="C53" s="6" t="s">
        <v>54</v>
      </c>
      <c r="D53" s="6"/>
      <c r="E53" s="6">
        <v>1703.72</v>
      </c>
    </row>
    <row r="54" spans="1:5" s="16" customFormat="1" ht="12.75">
      <c r="A54" s="6">
        <v>4</v>
      </c>
      <c r="B54" s="11" t="s">
        <v>82</v>
      </c>
      <c r="C54" s="6" t="s">
        <v>54</v>
      </c>
      <c r="D54" s="11"/>
      <c r="E54" s="11">
        <v>31949.56</v>
      </c>
    </row>
    <row r="55" spans="1:5" s="16" customFormat="1" ht="12.75" hidden="1">
      <c r="A55" s="6">
        <v>5</v>
      </c>
      <c r="B55" s="11"/>
      <c r="C55" s="11"/>
      <c r="D55" s="11"/>
      <c r="E55" s="11"/>
    </row>
    <row r="56" spans="1:5" s="16" customFormat="1" ht="12.75" hidden="1">
      <c r="A56" s="6"/>
      <c r="B56" s="6" t="s">
        <v>50</v>
      </c>
      <c r="C56" s="6"/>
      <c r="D56" s="6"/>
      <c r="E56" s="6">
        <f>E51+E52+E53+E54+E55</f>
        <v>39146.245</v>
      </c>
    </row>
    <row r="57" spans="1:5" s="16" customFormat="1" ht="12.75" hidden="1">
      <c r="A57" s="6"/>
      <c r="B57" s="6"/>
      <c r="C57" s="6"/>
      <c r="D57" s="6"/>
      <c r="E57" s="6"/>
    </row>
    <row r="58" spans="1:5" s="16" customFormat="1" ht="12.75" customHeight="1">
      <c r="A58" s="11" t="s">
        <v>83</v>
      </c>
      <c r="B58" s="11"/>
      <c r="C58" s="11"/>
      <c r="D58" s="11"/>
      <c r="E58" s="11"/>
    </row>
    <row r="59" spans="1:5" s="16" customFormat="1" ht="12.75">
      <c r="A59" s="11" t="s">
        <v>1</v>
      </c>
      <c r="B59" s="11" t="s">
        <v>44</v>
      </c>
      <c r="C59" s="11" t="s">
        <v>2</v>
      </c>
      <c r="D59" s="11" t="s">
        <v>45</v>
      </c>
      <c r="E59" s="11" t="s">
        <v>46</v>
      </c>
    </row>
    <row r="60" spans="1:5" s="16" customFormat="1" ht="12.75">
      <c r="A60" s="6">
        <v>1</v>
      </c>
      <c r="B60" s="6" t="s">
        <v>53</v>
      </c>
      <c r="C60" s="6" t="s">
        <v>54</v>
      </c>
      <c r="D60" s="6"/>
      <c r="E60" s="6">
        <v>1703.72</v>
      </c>
    </row>
    <row r="61" spans="1:5" s="16" customFormat="1" ht="12.75">
      <c r="A61" s="6">
        <v>2</v>
      </c>
      <c r="B61" s="6" t="s">
        <v>55</v>
      </c>
      <c r="C61" s="11" t="s">
        <v>54</v>
      </c>
      <c r="D61" s="11"/>
      <c r="E61" s="11">
        <v>212.965</v>
      </c>
    </row>
    <row r="62" spans="1:5" s="16" customFormat="1" ht="12.75">
      <c r="A62" s="6">
        <v>3</v>
      </c>
      <c r="B62" s="11" t="s">
        <v>84</v>
      </c>
      <c r="C62" s="11" t="s">
        <v>54</v>
      </c>
      <c r="D62" s="11"/>
      <c r="E62" s="11">
        <v>1084.08</v>
      </c>
    </row>
    <row r="63" spans="1:5" s="16" customFormat="1" ht="12.75">
      <c r="A63" s="6">
        <v>4</v>
      </c>
      <c r="B63" s="6" t="s">
        <v>79</v>
      </c>
      <c r="C63" s="11" t="s">
        <v>54</v>
      </c>
      <c r="D63" s="11"/>
      <c r="E63" s="11">
        <v>5280</v>
      </c>
    </row>
    <row r="64" spans="1:5" s="16" customFormat="1" ht="12.75" hidden="1">
      <c r="A64" s="6">
        <v>5</v>
      </c>
      <c r="B64" s="11"/>
      <c r="C64" s="11"/>
      <c r="D64" s="11"/>
      <c r="E64" s="11"/>
    </row>
    <row r="65" spans="1:5" s="16" customFormat="1" ht="12.75" hidden="1">
      <c r="A65" s="6"/>
      <c r="B65" s="6" t="s">
        <v>50</v>
      </c>
      <c r="C65" s="6"/>
      <c r="D65" s="6"/>
      <c r="E65" s="6">
        <f>E61+E64+E60+E62+E63</f>
        <v>8280.765</v>
      </c>
    </row>
    <row r="66" spans="1:5" s="16" customFormat="1" ht="12.75" customHeight="1">
      <c r="A66" s="11" t="s">
        <v>85</v>
      </c>
      <c r="B66" s="11"/>
      <c r="C66" s="11"/>
      <c r="D66" s="11"/>
      <c r="E66" s="11"/>
    </row>
    <row r="67" spans="1:5" s="16" customFormat="1" ht="12.75">
      <c r="A67" s="11" t="s">
        <v>1</v>
      </c>
      <c r="B67" s="11" t="s">
        <v>44</v>
      </c>
      <c r="C67" s="11" t="s">
        <v>2</v>
      </c>
      <c r="D67" s="11" t="s">
        <v>45</v>
      </c>
      <c r="E67" s="11" t="s">
        <v>46</v>
      </c>
    </row>
    <row r="68" spans="1:5" s="16" customFormat="1" ht="12.75">
      <c r="A68" s="6">
        <v>1</v>
      </c>
      <c r="B68" s="6" t="s">
        <v>86</v>
      </c>
      <c r="C68" s="11" t="s">
        <v>54</v>
      </c>
      <c r="D68" s="6"/>
      <c r="E68" s="6">
        <v>36578.55</v>
      </c>
    </row>
    <row r="69" spans="1:5" s="16" customFormat="1" ht="12.75">
      <c r="A69" s="6">
        <v>2</v>
      </c>
      <c r="B69" s="6" t="s">
        <v>87</v>
      </c>
      <c r="C69" s="11" t="s">
        <v>54</v>
      </c>
      <c r="D69" s="11" t="s">
        <v>88</v>
      </c>
      <c r="E69" s="11">
        <v>2491.47</v>
      </c>
    </row>
    <row r="70" spans="1:5" s="16" customFormat="1" ht="12.75">
      <c r="A70" s="6">
        <v>3</v>
      </c>
      <c r="B70" s="11" t="s">
        <v>89</v>
      </c>
      <c r="C70" s="11" t="s">
        <v>54</v>
      </c>
      <c r="D70" s="11" t="s">
        <v>90</v>
      </c>
      <c r="E70" s="11">
        <v>1286.47</v>
      </c>
    </row>
    <row r="71" spans="1:5" s="16" customFormat="1" ht="12.75">
      <c r="A71" s="6">
        <v>4</v>
      </c>
      <c r="B71" s="6" t="s">
        <v>53</v>
      </c>
      <c r="C71" s="11" t="s">
        <v>54</v>
      </c>
      <c r="D71" s="11"/>
      <c r="E71" s="11">
        <v>1703.72</v>
      </c>
    </row>
    <row r="72" spans="1:5" s="16" customFormat="1" ht="12.75">
      <c r="A72" s="6">
        <v>5</v>
      </c>
      <c r="B72" s="6" t="s">
        <v>55</v>
      </c>
      <c r="C72" s="11" t="s">
        <v>54</v>
      </c>
      <c r="D72" s="11"/>
      <c r="E72" s="11">
        <v>212.965</v>
      </c>
    </row>
    <row r="73" spans="1:5" s="16" customFormat="1" ht="12.75">
      <c r="A73" s="6">
        <v>6</v>
      </c>
      <c r="B73" s="6" t="s">
        <v>91</v>
      </c>
      <c r="C73" s="11" t="s">
        <v>54</v>
      </c>
      <c r="D73" s="11"/>
      <c r="E73" s="11">
        <v>5850.78</v>
      </c>
    </row>
    <row r="74" spans="1:5" s="16" customFormat="1" ht="12.75" hidden="1">
      <c r="A74" s="6"/>
      <c r="B74" s="6" t="s">
        <v>50</v>
      </c>
      <c r="C74" s="6"/>
      <c r="D74" s="6"/>
      <c r="E74" s="6">
        <f>E68+E69+E70+E71+E72+E73</f>
        <v>48123.955</v>
      </c>
    </row>
    <row r="75" spans="1:5" s="16" customFormat="1" ht="12.75" customHeight="1">
      <c r="A75" s="11" t="s">
        <v>92</v>
      </c>
      <c r="B75" s="11"/>
      <c r="C75" s="11"/>
      <c r="D75" s="11"/>
      <c r="E75" s="11"/>
    </row>
    <row r="76" spans="1:5" s="16" customFormat="1" ht="12.75">
      <c r="A76" s="11" t="s">
        <v>1</v>
      </c>
      <c r="B76" s="11" t="s">
        <v>44</v>
      </c>
      <c r="C76" s="11" t="s">
        <v>2</v>
      </c>
      <c r="D76" s="11" t="s">
        <v>45</v>
      </c>
      <c r="E76" s="11" t="s">
        <v>46</v>
      </c>
    </row>
    <row r="77" spans="1:5" s="16" customFormat="1" ht="12.75">
      <c r="A77" s="6">
        <v>1</v>
      </c>
      <c r="B77" s="6" t="s">
        <v>53</v>
      </c>
      <c r="C77" s="11" t="s">
        <v>54</v>
      </c>
      <c r="D77" s="11"/>
      <c r="E77" s="11">
        <v>1703.72</v>
      </c>
    </row>
    <row r="78" spans="1:5" s="16" customFormat="1" ht="12.75">
      <c r="A78" s="6">
        <v>2</v>
      </c>
      <c r="B78" s="6" t="s">
        <v>55</v>
      </c>
      <c r="C78" s="11" t="s">
        <v>54</v>
      </c>
      <c r="D78" s="11"/>
      <c r="E78" s="11">
        <v>212.965</v>
      </c>
    </row>
    <row r="79" spans="1:5" s="16" customFormat="1" ht="12.75">
      <c r="A79" s="6">
        <v>3</v>
      </c>
      <c r="B79" s="6" t="s">
        <v>93</v>
      </c>
      <c r="C79" s="11" t="s">
        <v>54</v>
      </c>
      <c r="D79" s="11"/>
      <c r="E79" s="11">
        <v>8516.6</v>
      </c>
    </row>
    <row r="80" spans="1:5" s="16" customFormat="1" ht="12.75">
      <c r="A80" s="6">
        <v>4</v>
      </c>
      <c r="B80" s="6" t="s">
        <v>94</v>
      </c>
      <c r="C80" s="11" t="s">
        <v>54</v>
      </c>
      <c r="D80" s="11" t="s">
        <v>95</v>
      </c>
      <c r="E80" s="11">
        <v>1649.31</v>
      </c>
    </row>
    <row r="81" spans="1:5" s="16" customFormat="1" ht="12.75" hidden="1">
      <c r="A81" s="6"/>
      <c r="B81" s="2"/>
      <c r="C81" s="11"/>
      <c r="D81" s="11"/>
      <c r="E81" s="11"/>
    </row>
    <row r="82" spans="1:5" s="16" customFormat="1" ht="12.75" hidden="1">
      <c r="A82" s="6"/>
      <c r="B82" s="6" t="s">
        <v>50</v>
      </c>
      <c r="C82" s="6"/>
      <c r="D82" s="6"/>
      <c r="E82" s="6">
        <f>SUM(E77:E81)</f>
        <v>12082.595</v>
      </c>
    </row>
    <row r="83" spans="1:5" s="16" customFormat="1" ht="12.75" customHeight="1">
      <c r="A83" s="11" t="s">
        <v>96</v>
      </c>
      <c r="B83" s="11"/>
      <c r="C83" s="11"/>
      <c r="D83" s="11"/>
      <c r="E83" s="11"/>
    </row>
    <row r="84" spans="1:5" s="16" customFormat="1" ht="12.75">
      <c r="A84" s="11" t="s">
        <v>1</v>
      </c>
      <c r="B84" s="11" t="s">
        <v>44</v>
      </c>
      <c r="C84" s="11" t="s">
        <v>2</v>
      </c>
      <c r="D84" s="11" t="s">
        <v>45</v>
      </c>
      <c r="E84" s="11" t="s">
        <v>46</v>
      </c>
    </row>
    <row r="85" spans="1:5" s="16" customFormat="1" ht="12.75">
      <c r="A85" s="6">
        <v>1</v>
      </c>
      <c r="B85" s="6" t="s">
        <v>53</v>
      </c>
      <c r="C85" s="11" t="s">
        <v>54</v>
      </c>
      <c r="D85" s="11"/>
      <c r="E85" s="11">
        <v>1703.72</v>
      </c>
    </row>
    <row r="86" spans="1:5" s="16" customFormat="1" ht="12.75">
      <c r="A86" s="6">
        <v>2</v>
      </c>
      <c r="B86" s="6" t="s">
        <v>55</v>
      </c>
      <c r="C86" s="11" t="s">
        <v>54</v>
      </c>
      <c r="D86" s="11"/>
      <c r="E86" s="11">
        <v>212.965</v>
      </c>
    </row>
    <row r="87" spans="1:5" s="16" customFormat="1" ht="12.75" hidden="1">
      <c r="A87" s="6">
        <v>3</v>
      </c>
      <c r="B87" s="6"/>
      <c r="C87" s="11"/>
      <c r="D87" s="6"/>
      <c r="E87" s="6"/>
    </row>
    <row r="88" spans="1:5" s="16" customFormat="1" ht="12.75" hidden="1">
      <c r="A88" s="6">
        <v>4</v>
      </c>
      <c r="B88" s="6"/>
      <c r="C88" s="11"/>
      <c r="D88" s="6"/>
      <c r="E88" s="6"/>
    </row>
    <row r="89" spans="1:5" s="16" customFormat="1" ht="12.75" hidden="1">
      <c r="A89" s="6"/>
      <c r="B89" s="6" t="s">
        <v>50</v>
      </c>
      <c r="C89" s="6"/>
      <c r="D89" s="6"/>
      <c r="E89" s="6">
        <f>E85+E86+E87+E88</f>
        <v>1916.685</v>
      </c>
    </row>
    <row r="90" spans="1:5" s="16" customFormat="1" ht="12.75" customHeight="1">
      <c r="A90" s="11" t="s">
        <v>97</v>
      </c>
      <c r="B90" s="11"/>
      <c r="C90" s="11"/>
      <c r="D90" s="11"/>
      <c r="E90" s="11"/>
    </row>
    <row r="91" spans="1:5" s="16" customFormat="1" ht="12.75">
      <c r="A91" s="11" t="s">
        <v>1</v>
      </c>
      <c r="B91" s="11" t="s">
        <v>44</v>
      </c>
      <c r="C91" s="11" t="s">
        <v>2</v>
      </c>
      <c r="D91" s="11" t="s">
        <v>45</v>
      </c>
      <c r="E91" s="11" t="s">
        <v>46</v>
      </c>
    </row>
    <row r="92" spans="1:5" s="16" customFormat="1" ht="12.75">
      <c r="A92" s="6">
        <v>1</v>
      </c>
      <c r="B92" s="6" t="s">
        <v>53</v>
      </c>
      <c r="C92" s="11" t="s">
        <v>54</v>
      </c>
      <c r="D92" s="11"/>
      <c r="E92" s="11">
        <v>1703.72</v>
      </c>
    </row>
    <row r="93" spans="1:5" s="16" customFormat="1" ht="12.75">
      <c r="A93" s="6">
        <v>2</v>
      </c>
      <c r="B93" s="6" t="s">
        <v>55</v>
      </c>
      <c r="C93" s="11" t="s">
        <v>54</v>
      </c>
      <c r="D93" s="11"/>
      <c r="E93" s="11">
        <v>212.965</v>
      </c>
    </row>
    <row r="94" spans="1:5" s="16" customFormat="1" ht="12.75">
      <c r="A94" s="6">
        <v>3</v>
      </c>
      <c r="B94" s="11" t="s">
        <v>98</v>
      </c>
      <c r="C94" s="11" t="s">
        <v>54</v>
      </c>
      <c r="D94" s="11" t="s">
        <v>99</v>
      </c>
      <c r="E94" s="11">
        <v>1250</v>
      </c>
    </row>
    <row r="95" spans="1:5" s="16" customFormat="1" ht="12.75">
      <c r="A95" s="6">
        <v>4</v>
      </c>
      <c r="B95" s="6" t="s">
        <v>71</v>
      </c>
      <c r="C95" s="11" t="s">
        <v>54</v>
      </c>
      <c r="D95" s="6"/>
      <c r="E95" s="6">
        <v>2437.6</v>
      </c>
    </row>
    <row r="96" spans="1:5" s="16" customFormat="1" ht="12.75">
      <c r="A96" s="6">
        <v>5</v>
      </c>
      <c r="B96" s="6" t="s">
        <v>100</v>
      </c>
      <c r="C96" s="11" t="s">
        <v>54</v>
      </c>
      <c r="D96" s="11" t="s">
        <v>101</v>
      </c>
      <c r="E96" s="11">
        <v>1491.64</v>
      </c>
    </row>
    <row r="97" spans="1:5" s="16" customFormat="1" ht="12.75" hidden="1">
      <c r="A97" s="6"/>
      <c r="B97" s="6" t="s">
        <v>50</v>
      </c>
      <c r="C97" s="6"/>
      <c r="D97" s="6"/>
      <c r="E97" s="6">
        <f>SUM(E92:E96)</f>
        <v>7095.925</v>
      </c>
    </row>
    <row r="98" spans="1:5" s="16" customFormat="1" ht="12.75" customHeight="1">
      <c r="A98" s="11" t="s">
        <v>43</v>
      </c>
      <c r="B98" s="11"/>
      <c r="C98" s="11"/>
      <c r="D98" s="11"/>
      <c r="E98" s="11"/>
    </row>
    <row r="99" spans="1:5" s="16" customFormat="1" ht="12.75">
      <c r="A99" s="11" t="s">
        <v>1</v>
      </c>
      <c r="B99" s="11" t="s">
        <v>44</v>
      </c>
      <c r="C99" s="11" t="s">
        <v>2</v>
      </c>
      <c r="D99" s="11" t="s">
        <v>45</v>
      </c>
      <c r="E99" s="11" t="s">
        <v>46</v>
      </c>
    </row>
    <row r="100" spans="1:5" s="16" customFormat="1" ht="12.75">
      <c r="A100" s="6">
        <v>1</v>
      </c>
      <c r="B100" s="6" t="s">
        <v>102</v>
      </c>
      <c r="C100" s="11" t="s">
        <v>54</v>
      </c>
      <c r="D100" s="6" t="s">
        <v>103</v>
      </c>
      <c r="E100" s="6">
        <v>417.81</v>
      </c>
    </row>
    <row r="101" spans="1:5" s="16" customFormat="1" ht="12.75">
      <c r="A101" s="6">
        <v>2</v>
      </c>
      <c r="B101" s="6" t="s">
        <v>104</v>
      </c>
      <c r="C101" s="11" t="s">
        <v>54</v>
      </c>
      <c r="D101" s="11" t="s">
        <v>105</v>
      </c>
      <c r="E101" s="11">
        <v>28416.96</v>
      </c>
    </row>
    <row r="102" spans="1:5" s="16" customFormat="1" ht="12.75">
      <c r="A102" s="6">
        <v>3</v>
      </c>
      <c r="B102" s="11" t="s">
        <v>106</v>
      </c>
      <c r="C102" s="11" t="s">
        <v>54</v>
      </c>
      <c r="D102" s="11" t="s">
        <v>105</v>
      </c>
      <c r="E102" s="11">
        <v>19850.58</v>
      </c>
    </row>
    <row r="103" spans="1:5" s="16" customFormat="1" ht="12.75">
      <c r="A103" s="6">
        <v>4</v>
      </c>
      <c r="B103" s="6" t="s">
        <v>53</v>
      </c>
      <c r="C103" s="11" t="s">
        <v>54</v>
      </c>
      <c r="D103" s="11"/>
      <c r="E103" s="11">
        <v>1703.72</v>
      </c>
    </row>
    <row r="104" spans="1:5" s="16" customFormat="1" ht="12.75">
      <c r="A104" s="6">
        <v>5</v>
      </c>
      <c r="B104" s="6" t="s">
        <v>55</v>
      </c>
      <c r="C104" s="11" t="s">
        <v>54</v>
      </c>
      <c r="D104" s="11"/>
      <c r="E104" s="11">
        <v>212.965</v>
      </c>
    </row>
    <row r="105" spans="1:5" s="16" customFormat="1" ht="12.75">
      <c r="A105" s="6">
        <v>6</v>
      </c>
      <c r="B105" s="6" t="s">
        <v>107</v>
      </c>
      <c r="C105" s="11" t="s">
        <v>54</v>
      </c>
      <c r="D105" s="11"/>
      <c r="E105" s="11">
        <v>1921.72</v>
      </c>
    </row>
    <row r="106" spans="1:5" ht="12.75" hidden="1">
      <c r="A106" s="20"/>
      <c r="B106" s="20" t="s">
        <v>50</v>
      </c>
      <c r="C106" s="20"/>
      <c r="D106" s="20"/>
      <c r="E106" s="20">
        <f>SUM(E100:E105)</f>
        <v>52523.755</v>
      </c>
    </row>
    <row r="107" spans="1:5" ht="12.75" hidden="1">
      <c r="A107" s="21"/>
      <c r="B107" s="21"/>
      <c r="C107" s="21"/>
      <c r="D107" s="21"/>
      <c r="E107" s="21"/>
    </row>
    <row r="108" spans="1:5" ht="12.75" hidden="1">
      <c r="A108" s="22"/>
      <c r="B108" s="22" t="s">
        <v>51</v>
      </c>
      <c r="C108" s="22"/>
      <c r="D108" s="22"/>
      <c r="E108" s="22">
        <f>E7+E15+E28+E38+E47+E56+E65+E74+E82+E89+E97+E106</f>
        <v>259426.00999999998</v>
      </c>
    </row>
  </sheetData>
  <sheetProtection selectLockedCells="1" selectUnlockedCells="1"/>
  <mergeCells count="12">
    <mergeCell ref="A1:E1"/>
    <mergeCell ref="A9:E9"/>
    <mergeCell ref="A17:E17"/>
    <mergeCell ref="A30:E30"/>
    <mergeCell ref="A40:E40"/>
    <mergeCell ref="A49:E49"/>
    <mergeCell ref="A58:E58"/>
    <mergeCell ref="A66:E66"/>
    <mergeCell ref="A75:E75"/>
    <mergeCell ref="A83:E83"/>
    <mergeCell ref="A90:E90"/>
    <mergeCell ref="A98:E9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2018-01-24T07:44:37Z</cp:lastPrinted>
  <dcterms:modified xsi:type="dcterms:W3CDTF">2018-04-01T10:19:32Z</dcterms:modified>
  <cp:category/>
  <cp:version/>
  <cp:contentType/>
  <cp:contentStatus/>
  <cp:revision>289</cp:revision>
</cp:coreProperties>
</file>